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 activeTab="3"/>
  </bookViews>
  <sheets>
    <sheet name="Calculating a volume index" sheetId="1" r:id="rId1"/>
    <sheet name="Base year 2015 weights" sheetId="4" r:id="rId2"/>
    <sheet name="New index based on old indices" sheetId="2" r:id="rId3"/>
    <sheet name="Playing with base year" sheetId="5" r:id="rId4"/>
  </sheets>
  <calcPr calcId="162913"/>
</workbook>
</file>

<file path=xl/calcChain.xml><?xml version="1.0" encoding="utf-8"?>
<calcChain xmlns="http://schemas.openxmlformats.org/spreadsheetml/2006/main">
  <c r="C33" i="5" l="1"/>
  <c r="C34" i="5" s="1"/>
  <c r="G35" i="5" l="1"/>
  <c r="K35" i="5"/>
  <c r="O35" i="5"/>
  <c r="S35" i="5"/>
  <c r="W35" i="5"/>
  <c r="AA35" i="5"/>
  <c r="AE35" i="5"/>
  <c r="AI35" i="5"/>
  <c r="AM35" i="5"/>
  <c r="AQ35" i="5"/>
  <c r="AU35" i="5"/>
  <c r="AY35" i="5"/>
  <c r="BC35" i="5"/>
  <c r="BG35" i="5"/>
  <c r="BK35" i="5"/>
  <c r="BO35" i="5"/>
  <c r="BS35" i="5"/>
  <c r="BW35" i="5"/>
  <c r="CA35" i="5"/>
  <c r="CE35" i="5"/>
  <c r="CI35" i="5"/>
  <c r="CM35" i="5"/>
  <c r="CQ35" i="5"/>
  <c r="CU35" i="5"/>
  <c r="CY35" i="5"/>
  <c r="DC35" i="5"/>
  <c r="DG35" i="5"/>
  <c r="DK35" i="5"/>
  <c r="DO35" i="5"/>
  <c r="DS35" i="5"/>
  <c r="DW35" i="5"/>
  <c r="EA35" i="5"/>
  <c r="EE35" i="5"/>
  <c r="EI35" i="5"/>
  <c r="D35" i="5"/>
  <c r="H35" i="5"/>
  <c r="M35" i="5"/>
  <c r="R35" i="5"/>
  <c r="X35" i="5"/>
  <c r="AC35" i="5"/>
  <c r="AH35" i="5"/>
  <c r="AN35" i="5"/>
  <c r="AN37" i="5" s="1"/>
  <c r="AS35" i="5"/>
  <c r="AX35" i="5"/>
  <c r="BD35" i="5"/>
  <c r="BD37" i="5" s="1"/>
  <c r="BI35" i="5"/>
  <c r="BN35" i="5"/>
  <c r="BT35" i="5"/>
  <c r="BY35" i="5"/>
  <c r="CD35" i="5"/>
  <c r="CJ35" i="5"/>
  <c r="CO35" i="5"/>
  <c r="CT35" i="5"/>
  <c r="CZ35" i="5"/>
  <c r="CZ37" i="5" s="1"/>
  <c r="DE35" i="5"/>
  <c r="DJ35" i="5"/>
  <c r="DP35" i="5"/>
  <c r="DU35" i="5"/>
  <c r="DZ35" i="5"/>
  <c r="EF35" i="5"/>
  <c r="EK35" i="5"/>
  <c r="I35" i="5"/>
  <c r="I37" i="5" s="1"/>
  <c r="N35" i="5"/>
  <c r="T35" i="5"/>
  <c r="T37" i="5" s="1"/>
  <c r="Y35" i="5"/>
  <c r="AD35" i="5"/>
  <c r="AD37" i="5" s="1"/>
  <c r="AJ35" i="5"/>
  <c r="AO35" i="5"/>
  <c r="AT35" i="5"/>
  <c r="AZ35" i="5"/>
  <c r="AZ37" i="5" s="1"/>
  <c r="BE35" i="5"/>
  <c r="BJ35" i="5"/>
  <c r="BP35" i="5"/>
  <c r="BP37" i="5" s="1"/>
  <c r="BU35" i="5"/>
  <c r="BU37" i="5" s="1"/>
  <c r="BZ35" i="5"/>
  <c r="CF35" i="5"/>
  <c r="CF37" i="5" s="1"/>
  <c r="J35" i="5"/>
  <c r="U35" i="5"/>
  <c r="U37" i="5" s="1"/>
  <c r="AF35" i="5"/>
  <c r="AF37" i="5" s="1"/>
  <c r="AP35" i="5"/>
  <c r="AP37" i="5" s="1"/>
  <c r="BA35" i="5"/>
  <c r="BL35" i="5"/>
  <c r="BV35" i="5"/>
  <c r="CG35" i="5"/>
  <c r="CG37" i="5" s="1"/>
  <c r="CN35" i="5"/>
  <c r="CV35" i="5"/>
  <c r="CV37" i="5" s="1"/>
  <c r="DB35" i="5"/>
  <c r="DI35" i="5"/>
  <c r="DQ35" i="5"/>
  <c r="DQ37" i="5" s="1"/>
  <c r="DX35" i="5"/>
  <c r="ED35" i="5"/>
  <c r="EL35" i="5"/>
  <c r="L35" i="5"/>
  <c r="V35" i="5"/>
  <c r="AG35" i="5"/>
  <c r="AG37" i="5" s="1"/>
  <c r="AR35" i="5"/>
  <c r="BB35" i="5"/>
  <c r="BB37" i="5" s="1"/>
  <c r="BM35" i="5"/>
  <c r="BX35" i="5"/>
  <c r="CH35" i="5"/>
  <c r="CH37" i="5" s="1"/>
  <c r="CP35" i="5"/>
  <c r="CP37" i="5" s="1"/>
  <c r="CW35" i="5"/>
  <c r="CW37" i="5" s="1"/>
  <c r="DD35" i="5"/>
  <c r="DL35" i="5"/>
  <c r="DL37" i="5" s="1"/>
  <c r="DR35" i="5"/>
  <c r="DR37" i="5" s="1"/>
  <c r="DY35" i="5"/>
  <c r="EG35" i="5"/>
  <c r="E35" i="5"/>
  <c r="P35" i="5"/>
  <c r="Z35" i="5"/>
  <c r="Z37" i="5" s="1"/>
  <c r="AK35" i="5"/>
  <c r="AK37" i="5" s="1"/>
  <c r="AV35" i="5"/>
  <c r="BF35" i="5"/>
  <c r="BQ35" i="5"/>
  <c r="BQ37" i="5" s="1"/>
  <c r="CB35" i="5"/>
  <c r="CB37" i="5" s="1"/>
  <c r="CK35" i="5"/>
  <c r="CR35" i="5"/>
  <c r="CX35" i="5"/>
  <c r="CX37" i="5" s="1"/>
  <c r="DF35" i="5"/>
  <c r="DF37" i="5" s="1"/>
  <c r="DM35" i="5"/>
  <c r="DM37" i="5" s="1"/>
  <c r="DT35" i="5"/>
  <c r="EB35" i="5"/>
  <c r="EB37" i="5" s="1"/>
  <c r="EH35" i="5"/>
  <c r="EH37" i="5" s="1"/>
  <c r="F35" i="5"/>
  <c r="F37" i="5" s="1"/>
  <c r="Q35" i="5"/>
  <c r="Q37" i="5" s="1"/>
  <c r="AB35" i="5"/>
  <c r="AB37" i="5" s="1"/>
  <c r="AL35" i="5"/>
  <c r="AL37" i="5" s="1"/>
  <c r="AW35" i="5"/>
  <c r="AW37" i="5" s="1"/>
  <c r="BH35" i="5"/>
  <c r="BR35" i="5"/>
  <c r="BR37" i="5" s="1"/>
  <c r="CC35" i="5"/>
  <c r="CC37" i="5" s="1"/>
  <c r="CL35" i="5"/>
  <c r="CL37" i="5" s="1"/>
  <c r="CS35" i="5"/>
  <c r="CS37" i="5" s="1"/>
  <c r="DA35" i="5"/>
  <c r="DA37" i="5" s="1"/>
  <c r="DH35" i="5"/>
  <c r="DH37" i="5" s="1"/>
  <c r="DN35" i="5"/>
  <c r="DN37" i="5" s="1"/>
  <c r="DV35" i="5"/>
  <c r="EC35" i="5"/>
  <c r="EC37" i="5" s="1"/>
  <c r="EJ35" i="5"/>
  <c r="C22" i="5"/>
  <c r="C11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DG6" i="5"/>
  <c r="DH6" i="5"/>
  <c r="DI6" i="5"/>
  <c r="DJ6" i="5"/>
  <c r="DK6" i="5"/>
  <c r="DL6" i="5"/>
  <c r="DM6" i="5"/>
  <c r="DN6" i="5"/>
  <c r="DO6" i="5"/>
  <c r="DP6" i="5"/>
  <c r="DQ6" i="5"/>
  <c r="DR6" i="5"/>
  <c r="DS6" i="5"/>
  <c r="DT6" i="5"/>
  <c r="DU6" i="5"/>
  <c r="DV6" i="5"/>
  <c r="DW6" i="5"/>
  <c r="DX6" i="5"/>
  <c r="DY6" i="5"/>
  <c r="DZ6" i="5"/>
  <c r="EA6" i="5"/>
  <c r="EB6" i="5"/>
  <c r="EC6" i="5"/>
  <c r="ED6" i="5"/>
  <c r="EE6" i="5"/>
  <c r="EF6" i="5"/>
  <c r="EG6" i="5"/>
  <c r="EH6" i="5"/>
  <c r="EI6" i="5"/>
  <c r="EJ6" i="5"/>
  <c r="EK6" i="5"/>
  <c r="EL6" i="5"/>
  <c r="F6" i="5"/>
  <c r="G6" i="5"/>
  <c r="H6" i="5"/>
  <c r="I6" i="5"/>
  <c r="J6" i="5"/>
  <c r="K6" i="5"/>
  <c r="L6" i="5"/>
  <c r="M6" i="5"/>
  <c r="N6" i="5"/>
  <c r="O6" i="5"/>
  <c r="P6" i="5"/>
  <c r="E6" i="5"/>
  <c r="C5" i="5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D8" i="2"/>
  <c r="DU37" i="5" l="1"/>
  <c r="BI37" i="5"/>
  <c r="R37" i="5"/>
  <c r="DS37" i="5"/>
  <c r="CM37" i="5"/>
  <c r="AQ37" i="5"/>
  <c r="DO37" i="5"/>
  <c r="CI37" i="5"/>
  <c r="G37" i="5"/>
  <c r="BM37" i="5"/>
  <c r="V37" i="5"/>
  <c r="DP37" i="5"/>
  <c r="DX37" i="5"/>
  <c r="BF37" i="5"/>
  <c r="CK37" i="5"/>
  <c r="AV37" i="5"/>
  <c r="E37" i="5"/>
  <c r="DI37" i="5"/>
  <c r="EA37" i="5"/>
  <c r="BO37" i="5"/>
  <c r="DY37" i="5"/>
  <c r="BL37" i="5"/>
  <c r="CD37" i="5"/>
  <c r="EI37" i="5"/>
  <c r="DC37" i="5"/>
  <c r="BW37" i="5"/>
  <c r="BG37" i="5"/>
  <c r="K37" i="5"/>
  <c r="CR37" i="5"/>
  <c r="P37" i="5"/>
  <c r="AT37" i="5"/>
  <c r="Y37" i="5"/>
  <c r="EK37" i="5"/>
  <c r="BY37" i="5"/>
  <c r="AH37" i="5"/>
  <c r="EE37" i="5"/>
  <c r="AM37" i="5"/>
  <c r="AA37" i="5"/>
  <c r="DV37" i="5"/>
  <c r="BH37" i="5"/>
  <c r="DT37" i="5"/>
  <c r="L37" i="5"/>
  <c r="CN37" i="5"/>
  <c r="BA37" i="5"/>
  <c r="J37" i="5"/>
  <c r="CT37" i="5"/>
  <c r="M37" i="5"/>
  <c r="CY37" i="5"/>
  <c r="BS37" i="5"/>
  <c r="BC37" i="5"/>
  <c r="W37" i="5"/>
  <c r="C12" i="5"/>
  <c r="D13" i="5" s="1"/>
  <c r="AR37" i="5"/>
  <c r="EL37" i="5"/>
  <c r="BJ37" i="5"/>
  <c r="AO37" i="5"/>
  <c r="EF37" i="5"/>
  <c r="DJ37" i="5"/>
  <c r="CO37" i="5"/>
  <c r="BT37" i="5"/>
  <c r="AX37" i="5"/>
  <c r="AC37" i="5"/>
  <c r="H37" i="5"/>
  <c r="DK37" i="5"/>
  <c r="CU37" i="5"/>
  <c r="CE37" i="5"/>
  <c r="AY37" i="5"/>
  <c r="AI37" i="5"/>
  <c r="S37" i="5"/>
  <c r="EJ37" i="5"/>
  <c r="EG37" i="5"/>
  <c r="DD37" i="5"/>
  <c r="BX37" i="5"/>
  <c r="ED37" i="5"/>
  <c r="DB37" i="5"/>
  <c r="BV37" i="5"/>
  <c r="BZ37" i="5"/>
  <c r="BE37" i="5"/>
  <c r="AJ37" i="5"/>
  <c r="N37" i="5"/>
  <c r="DZ37" i="5"/>
  <c r="DE37" i="5"/>
  <c r="CJ37" i="5"/>
  <c r="BN37" i="5"/>
  <c r="AS37" i="5"/>
  <c r="X37" i="5"/>
  <c r="DW37" i="5"/>
  <c r="DG37" i="5"/>
  <c r="CQ37" i="5"/>
  <c r="CA37" i="5"/>
  <c r="BK37" i="5"/>
  <c r="AU37" i="5"/>
  <c r="AE37" i="5"/>
  <c r="O37" i="5"/>
  <c r="AW13" i="5"/>
  <c r="BN13" i="5"/>
  <c r="DV13" i="5"/>
  <c r="CO13" i="5"/>
  <c r="BC13" i="5"/>
  <c r="BW13" i="5"/>
  <c r="AI13" i="5"/>
  <c r="BG13" i="5"/>
  <c r="C10" i="2"/>
  <c r="Q18" i="4"/>
  <c r="M18" i="4"/>
  <c r="I18" i="4"/>
  <c r="E18" i="4"/>
  <c r="N17" i="4"/>
  <c r="J17" i="4"/>
  <c r="F17" i="4"/>
  <c r="O16" i="4"/>
  <c r="K16" i="4"/>
  <c r="G16" i="4"/>
  <c r="Q8" i="4"/>
  <c r="P8" i="4"/>
  <c r="O8" i="4"/>
  <c r="N8" i="4"/>
  <c r="M8" i="4"/>
  <c r="L8" i="4"/>
  <c r="K8" i="4"/>
  <c r="J8" i="4"/>
  <c r="I8" i="4"/>
  <c r="H8" i="4"/>
  <c r="G8" i="4"/>
  <c r="F8" i="4"/>
  <c r="E8" i="4"/>
  <c r="C8" i="4"/>
  <c r="C13" i="4" s="1"/>
  <c r="C7" i="4"/>
  <c r="N18" i="4" s="1"/>
  <c r="C6" i="4"/>
  <c r="O17" i="4" s="1"/>
  <c r="C5" i="4"/>
  <c r="P16" i="4" s="1"/>
  <c r="EH13" i="5" l="1"/>
  <c r="EK13" i="5"/>
  <c r="E13" i="5"/>
  <c r="E15" i="5" s="1"/>
  <c r="BQ13" i="5"/>
  <c r="EJ13" i="5"/>
  <c r="CI13" i="5"/>
  <c r="DB13" i="5"/>
  <c r="DU13" i="5"/>
  <c r="DV15" i="5" s="1"/>
  <c r="DH13" i="5"/>
  <c r="DK13" i="5"/>
  <c r="BK13" i="5"/>
  <c r="EA13" i="5"/>
  <c r="CA13" i="5"/>
  <c r="I13" i="5"/>
  <c r="CS13" i="5"/>
  <c r="BI13" i="5"/>
  <c r="BF13" i="5"/>
  <c r="BG15" i="5" s="1"/>
  <c r="EC13" i="5"/>
  <c r="CE13" i="5"/>
  <c r="AE13" i="5"/>
  <c r="CX13" i="5"/>
  <c r="AY13" i="5"/>
  <c r="DQ13" i="5"/>
  <c r="BE13" i="5"/>
  <c r="AR13" i="5"/>
  <c r="BM13" i="5"/>
  <c r="BN15" i="5" s="1"/>
  <c r="CT13" i="5"/>
  <c r="CT15" i="5" s="1"/>
  <c r="AO13" i="5"/>
  <c r="DW13" i="5"/>
  <c r="DW15" i="5" s="1"/>
  <c r="BR13" i="5"/>
  <c r="AT13" i="5"/>
  <c r="S13" i="5"/>
  <c r="DL13" i="5"/>
  <c r="CJ13" i="5"/>
  <c r="BL13" i="5"/>
  <c r="BL15" i="5" s="1"/>
  <c r="AJ13" i="5"/>
  <c r="AJ15" i="5" s="1"/>
  <c r="EB13" i="5"/>
  <c r="DC13" i="5"/>
  <c r="DC15" i="5" s="1"/>
  <c r="CB13" i="5"/>
  <c r="X13" i="5"/>
  <c r="CZ13" i="5"/>
  <c r="AL13" i="5"/>
  <c r="CV13" i="5"/>
  <c r="V13" i="5"/>
  <c r="CP13" i="5"/>
  <c r="CP15" i="5" s="1"/>
  <c r="CW13" i="5"/>
  <c r="BV13" i="5"/>
  <c r="BW15" i="5" s="1"/>
  <c r="AX13" i="5"/>
  <c r="W13" i="5"/>
  <c r="DP13" i="5"/>
  <c r="CN13" i="5"/>
  <c r="CO15" i="5" s="1"/>
  <c r="BP13" i="5"/>
  <c r="BQ15" i="5" s="1"/>
  <c r="AN13" i="5"/>
  <c r="EF13" i="5"/>
  <c r="DG13" i="5"/>
  <c r="AG13" i="5"/>
  <c r="DN13" i="5"/>
  <c r="AD13" i="5"/>
  <c r="DJ13" i="5"/>
  <c r="N13" i="5"/>
  <c r="DD13" i="5"/>
  <c r="DZ13" i="5"/>
  <c r="DO13" i="5"/>
  <c r="DA13" i="5"/>
  <c r="DB15" i="5" s="1"/>
  <c r="CM13" i="5"/>
  <c r="BZ13" i="5"/>
  <c r="BO13" i="5"/>
  <c r="BO15" i="5" s="1"/>
  <c r="BB13" i="5"/>
  <c r="AM13" i="5"/>
  <c r="H13" i="5"/>
  <c r="EE13" i="5"/>
  <c r="DT13" i="5"/>
  <c r="DF13" i="5"/>
  <c r="CR13" i="5"/>
  <c r="BD13" i="5"/>
  <c r="AQ13" i="5"/>
  <c r="AB13" i="5"/>
  <c r="P13" i="5"/>
  <c r="M13" i="5"/>
  <c r="DI13" i="5"/>
  <c r="CU13" i="5"/>
  <c r="CG13" i="5"/>
  <c r="BT13" i="5"/>
  <c r="AK13" i="5"/>
  <c r="J13" i="5"/>
  <c r="Y13" i="5"/>
  <c r="BY13" i="5"/>
  <c r="DY13" i="5"/>
  <c r="G13" i="5"/>
  <c r="BA13" i="5"/>
  <c r="BU13" i="5"/>
  <c r="BU15" i="5" s="1"/>
  <c r="F13" i="5"/>
  <c r="F15" i="5" s="1"/>
  <c r="EG13" i="5"/>
  <c r="EH15" i="5" s="1"/>
  <c r="AH13" i="5"/>
  <c r="AI15" i="5" s="1"/>
  <c r="BJ13" i="5"/>
  <c r="BK15" i="5" s="1"/>
  <c r="DR13" i="5"/>
  <c r="ED13" i="5"/>
  <c r="DS13" i="5"/>
  <c r="DE13" i="5"/>
  <c r="CQ13" i="5"/>
  <c r="CD13" i="5"/>
  <c r="AP13" i="5"/>
  <c r="AA13" i="5"/>
  <c r="O13" i="5"/>
  <c r="L13" i="5"/>
  <c r="EI13" i="5"/>
  <c r="DX13" i="5"/>
  <c r="CF13" i="5"/>
  <c r="BS13" i="5"/>
  <c r="BH13" i="5"/>
  <c r="BH15" i="5" s="1"/>
  <c r="AU13" i="5"/>
  <c r="AF13" i="5"/>
  <c r="AF15" i="5" s="1"/>
  <c r="T13" i="5"/>
  <c r="EL13" i="5"/>
  <c r="EL15" i="5" s="1"/>
  <c r="DM13" i="5"/>
  <c r="CY13" i="5"/>
  <c r="CK13" i="5"/>
  <c r="BX13" i="5"/>
  <c r="BX15" i="5" s="1"/>
  <c r="AZ13" i="5"/>
  <c r="U13" i="5"/>
  <c r="AV13" i="5"/>
  <c r="AW15" i="5" s="1"/>
  <c r="CL13" i="5"/>
  <c r="Q13" i="5"/>
  <c r="R13" i="5"/>
  <c r="AS13" i="5"/>
  <c r="AS15" i="5" s="1"/>
  <c r="CH13" i="5"/>
  <c r="CH15" i="5" s="1"/>
  <c r="AC13" i="5"/>
  <c r="K13" i="5"/>
  <c r="Z13" i="5"/>
  <c r="CC13" i="5"/>
  <c r="N11" i="2"/>
  <c r="D11" i="2"/>
  <c r="EK11" i="2"/>
  <c r="F11" i="2"/>
  <c r="R11" i="2"/>
  <c r="J11" i="2"/>
  <c r="G11" i="2"/>
  <c r="K11" i="2"/>
  <c r="O11" i="2"/>
  <c r="S11" i="2"/>
  <c r="W11" i="2"/>
  <c r="AA11" i="2"/>
  <c r="AE11" i="2"/>
  <c r="AI11" i="2"/>
  <c r="AM11" i="2"/>
  <c r="AQ11" i="2"/>
  <c r="AU11" i="2"/>
  <c r="AY11" i="2"/>
  <c r="BC11" i="2"/>
  <c r="BG11" i="2"/>
  <c r="BK11" i="2"/>
  <c r="BO11" i="2"/>
  <c r="BS11" i="2"/>
  <c r="BW11" i="2"/>
  <c r="CA11" i="2"/>
  <c r="CE11" i="2"/>
  <c r="CI11" i="2"/>
  <c r="CM11" i="2"/>
  <c r="CQ11" i="2"/>
  <c r="CU11" i="2"/>
  <c r="CY11" i="2"/>
  <c r="DC11" i="2"/>
  <c r="DG11" i="2"/>
  <c r="DK11" i="2"/>
  <c r="DO11" i="2"/>
  <c r="DS11" i="2"/>
  <c r="DW11" i="2"/>
  <c r="EA11" i="2"/>
  <c r="EE11" i="2"/>
  <c r="EI11" i="2"/>
  <c r="Z11" i="2"/>
  <c r="AH11" i="2"/>
  <c r="AP11" i="2"/>
  <c r="AX11" i="2"/>
  <c r="BF11" i="2"/>
  <c r="BN11" i="2"/>
  <c r="BV11" i="2"/>
  <c r="CD11" i="2"/>
  <c r="CL11" i="2"/>
  <c r="CT11" i="2"/>
  <c r="DB11" i="2"/>
  <c r="DJ11" i="2"/>
  <c r="EH11" i="2"/>
  <c r="L11" i="2"/>
  <c r="P11" i="2"/>
  <c r="X11" i="2"/>
  <c r="AB11" i="2"/>
  <c r="AF11" i="2"/>
  <c r="AJ11" i="2"/>
  <c r="AN11" i="2"/>
  <c r="AR11" i="2"/>
  <c r="AV11" i="2"/>
  <c r="AZ11" i="2"/>
  <c r="BD11" i="2"/>
  <c r="BH11" i="2"/>
  <c r="BL11" i="2"/>
  <c r="BP11" i="2"/>
  <c r="BT11" i="2"/>
  <c r="BX11" i="2"/>
  <c r="CB11" i="2"/>
  <c r="CF11" i="2"/>
  <c r="CJ11" i="2"/>
  <c r="CN11" i="2"/>
  <c r="CR11" i="2"/>
  <c r="CV11" i="2"/>
  <c r="CZ11" i="2"/>
  <c r="DD11" i="2"/>
  <c r="DH11" i="2"/>
  <c r="DL11" i="2"/>
  <c r="DP11" i="2"/>
  <c r="DT11" i="2"/>
  <c r="DX11" i="2"/>
  <c r="EB11" i="2"/>
  <c r="EF11" i="2"/>
  <c r="EJ11" i="2"/>
  <c r="V11" i="2"/>
  <c r="AD11" i="2"/>
  <c r="AL11" i="2"/>
  <c r="AT11" i="2"/>
  <c r="BB11" i="2"/>
  <c r="BJ11" i="2"/>
  <c r="BR11" i="2"/>
  <c r="BZ11" i="2"/>
  <c r="CH11" i="2"/>
  <c r="CP11" i="2"/>
  <c r="CX11" i="2"/>
  <c r="DF11" i="2"/>
  <c r="DN11" i="2"/>
  <c r="DR11" i="2"/>
  <c r="DV11" i="2"/>
  <c r="DZ11" i="2"/>
  <c r="ED11" i="2"/>
  <c r="EL11" i="2"/>
  <c r="H11" i="2"/>
  <c r="T11" i="2"/>
  <c r="E11" i="2"/>
  <c r="I11" i="2"/>
  <c r="M11" i="2"/>
  <c r="Q11" i="2"/>
  <c r="U11" i="2"/>
  <c r="Y11" i="2"/>
  <c r="AC11" i="2"/>
  <c r="AG11" i="2"/>
  <c r="AK11" i="2"/>
  <c r="AO11" i="2"/>
  <c r="AS11" i="2"/>
  <c r="AW11" i="2"/>
  <c r="BA11" i="2"/>
  <c r="BE11" i="2"/>
  <c r="BI11" i="2"/>
  <c r="BM11" i="2"/>
  <c r="BQ11" i="2"/>
  <c r="BU11" i="2"/>
  <c r="BY11" i="2"/>
  <c r="CC11" i="2"/>
  <c r="CG11" i="2"/>
  <c r="CK11" i="2"/>
  <c r="CO11" i="2"/>
  <c r="CS11" i="2"/>
  <c r="CW11" i="2"/>
  <c r="DA11" i="2"/>
  <c r="DE11" i="2"/>
  <c r="DI11" i="2"/>
  <c r="DM11" i="2"/>
  <c r="DQ11" i="2"/>
  <c r="DU11" i="2"/>
  <c r="DY11" i="2"/>
  <c r="EC11" i="2"/>
  <c r="EG11" i="2"/>
  <c r="C11" i="4"/>
  <c r="O19" i="4" s="1"/>
  <c r="E16" i="4"/>
  <c r="E19" i="4" s="1"/>
  <c r="I16" i="4"/>
  <c r="M16" i="4"/>
  <c r="Q16" i="4"/>
  <c r="H17" i="4"/>
  <c r="L17" i="4"/>
  <c r="P17" i="4"/>
  <c r="G18" i="4"/>
  <c r="K18" i="4"/>
  <c r="O18" i="4"/>
  <c r="C12" i="4"/>
  <c r="F16" i="4"/>
  <c r="J16" i="4"/>
  <c r="J19" i="4" s="1"/>
  <c r="N16" i="4"/>
  <c r="N19" i="4" s="1"/>
  <c r="E17" i="4"/>
  <c r="I17" i="4"/>
  <c r="M17" i="4"/>
  <c r="Q17" i="4"/>
  <c r="H18" i="4"/>
  <c r="L18" i="4"/>
  <c r="P18" i="4"/>
  <c r="H16" i="4"/>
  <c r="L16" i="4"/>
  <c r="G17" i="4"/>
  <c r="K17" i="4"/>
  <c r="K19" i="4" s="1"/>
  <c r="F18" i="4"/>
  <c r="J18" i="4"/>
  <c r="DM15" i="5" l="1"/>
  <c r="DX15" i="5"/>
  <c r="DH15" i="5"/>
  <c r="CB15" i="5"/>
  <c r="EJ15" i="5"/>
  <c r="BR15" i="5"/>
  <c r="EK15" i="5"/>
  <c r="BF15" i="5"/>
  <c r="AY15" i="5"/>
  <c r="BI15" i="5"/>
  <c r="EB15" i="5"/>
  <c r="CS15" i="5"/>
  <c r="AE15" i="5"/>
  <c r="DK15" i="5"/>
  <c r="AZ15" i="5"/>
  <c r="BE15" i="5"/>
  <c r="EC15" i="5"/>
  <c r="DL15" i="5"/>
  <c r="ED15" i="5"/>
  <c r="J15" i="5"/>
  <c r="CY15" i="5"/>
  <c r="CF15" i="5"/>
  <c r="DR15" i="5"/>
  <c r="AR15" i="5"/>
  <c r="DQ15" i="5"/>
  <c r="CX15" i="5"/>
  <c r="Z15" i="5"/>
  <c r="AN15" i="5"/>
  <c r="AO15" i="5"/>
  <c r="BM15" i="5"/>
  <c r="Q15" i="5"/>
  <c r="AU15" i="5"/>
  <c r="DD15" i="5"/>
  <c r="S15" i="5"/>
  <c r="BY15" i="5"/>
  <c r="R15" i="5"/>
  <c r="BP15" i="5"/>
  <c r="BJ15" i="5"/>
  <c r="BD15" i="5"/>
  <c r="DJ15" i="5"/>
  <c r="AD15" i="5"/>
  <c r="EI15" i="5"/>
  <c r="DI15" i="5"/>
  <c r="CK15" i="5"/>
  <c r="T15" i="5"/>
  <c r="BS15" i="5"/>
  <c r="M15" i="5"/>
  <c r="CV15" i="5"/>
  <c r="AB15" i="5"/>
  <c r="DG15" i="5"/>
  <c r="AM15" i="5"/>
  <c r="CN15" i="5"/>
  <c r="N15" i="5"/>
  <c r="AH15" i="5"/>
  <c r="W15" i="5"/>
  <c r="DA15" i="5"/>
  <c r="V15" i="5"/>
  <c r="AP15" i="5"/>
  <c r="CC15" i="5"/>
  <c r="AT15" i="5"/>
  <c r="CL15" i="5"/>
  <c r="AX15" i="5"/>
  <c r="AQ15" i="5"/>
  <c r="DS15" i="5"/>
  <c r="BA15" i="5"/>
  <c r="Y15" i="5"/>
  <c r="CG15" i="5"/>
  <c r="P15" i="5"/>
  <c r="BZ15" i="5"/>
  <c r="DO15" i="5"/>
  <c r="EF15" i="5"/>
  <c r="C14" i="5"/>
  <c r="C23" i="5" s="1"/>
  <c r="X15" i="5"/>
  <c r="CZ15" i="5"/>
  <c r="AG15" i="5"/>
  <c r="O15" i="5"/>
  <c r="CQ15" i="5"/>
  <c r="AC15" i="5"/>
  <c r="U15" i="5"/>
  <c r="BT15" i="5"/>
  <c r="DF15" i="5"/>
  <c r="CW15" i="5"/>
  <c r="CU15" i="5"/>
  <c r="K15" i="5"/>
  <c r="DY15" i="5"/>
  <c r="AL15" i="5"/>
  <c r="DT15" i="5"/>
  <c r="EE15" i="5"/>
  <c r="CJ15" i="5"/>
  <c r="DE15" i="5"/>
  <c r="BV15" i="5"/>
  <c r="DN15" i="5"/>
  <c r="DP15" i="5"/>
  <c r="H15" i="5"/>
  <c r="BB15" i="5"/>
  <c r="AV15" i="5"/>
  <c r="EG15" i="5"/>
  <c r="AK15" i="5"/>
  <c r="CR15" i="5"/>
  <c r="DU15" i="5"/>
  <c r="BC15" i="5"/>
  <c r="AA15" i="5"/>
  <c r="DZ15" i="5"/>
  <c r="CI15" i="5"/>
  <c r="I15" i="5"/>
  <c r="CA15" i="5"/>
  <c r="EA15" i="5"/>
  <c r="L15" i="5"/>
  <c r="CD15" i="5"/>
  <c r="G15" i="5"/>
  <c r="CM15" i="5"/>
  <c r="CE15" i="5"/>
  <c r="L19" i="4"/>
  <c r="M19" i="4"/>
  <c r="P19" i="4"/>
  <c r="H19" i="4"/>
  <c r="I19" i="4"/>
  <c r="F19" i="4"/>
  <c r="Q19" i="4"/>
  <c r="C14" i="4"/>
  <c r="G19" i="4"/>
  <c r="EB24" i="5" l="1"/>
  <c r="EF24" i="5"/>
  <c r="EJ24" i="5"/>
  <c r="DP24" i="5"/>
  <c r="DT24" i="5"/>
  <c r="DX24" i="5"/>
  <c r="CZ24" i="5"/>
  <c r="DD24" i="5"/>
  <c r="DH24" i="5"/>
  <c r="DL24" i="5"/>
  <c r="CI24" i="5"/>
  <c r="CM24" i="5"/>
  <c r="EC24" i="5"/>
  <c r="EC26" i="5" s="1"/>
  <c r="EG24" i="5"/>
  <c r="EG26" i="5" s="1"/>
  <c r="EK24" i="5"/>
  <c r="EK26" i="5" s="1"/>
  <c r="DQ24" i="5"/>
  <c r="DQ26" i="5" s="1"/>
  <c r="DU24" i="5"/>
  <c r="DU26" i="5" s="1"/>
  <c r="DY24" i="5"/>
  <c r="DA24" i="5"/>
  <c r="DA26" i="5" s="1"/>
  <c r="DE24" i="5"/>
  <c r="DE26" i="5" s="1"/>
  <c r="DI24" i="5"/>
  <c r="DI26" i="5" s="1"/>
  <c r="DM24" i="5"/>
  <c r="DM26" i="5" s="1"/>
  <c r="CJ24" i="5"/>
  <c r="CN24" i="5"/>
  <c r="CN26" i="5" s="1"/>
  <c r="CR24" i="5"/>
  <c r="CV24" i="5"/>
  <c r="BQ24" i="5"/>
  <c r="BU24" i="5"/>
  <c r="BY24" i="5"/>
  <c r="CC24" i="5"/>
  <c r="CG24" i="5"/>
  <c r="BC24" i="5"/>
  <c r="BG24" i="5"/>
  <c r="BK24" i="5"/>
  <c r="BO24" i="5"/>
  <c r="AR24" i="5"/>
  <c r="AV24" i="5"/>
  <c r="Z24" i="5"/>
  <c r="AD24" i="5"/>
  <c r="AH24" i="5"/>
  <c r="AL24" i="5"/>
  <c r="Q24" i="5"/>
  <c r="U24" i="5"/>
  <c r="Y24" i="5"/>
  <c r="H24" i="5"/>
  <c r="L24" i="5"/>
  <c r="D24" i="5"/>
  <c r="ED24" i="5"/>
  <c r="EH24" i="5"/>
  <c r="EL24" i="5"/>
  <c r="DR24" i="5"/>
  <c r="DV24" i="5"/>
  <c r="DZ24" i="5"/>
  <c r="DB24" i="5"/>
  <c r="DF24" i="5"/>
  <c r="DJ24" i="5"/>
  <c r="DN24" i="5"/>
  <c r="CK24" i="5"/>
  <c r="CO24" i="5"/>
  <c r="CS24" i="5"/>
  <c r="CW24" i="5"/>
  <c r="BR24" i="5"/>
  <c r="BV24" i="5"/>
  <c r="BZ24" i="5"/>
  <c r="CD24" i="5"/>
  <c r="AZ24" i="5"/>
  <c r="BD24" i="5"/>
  <c r="BH24" i="5"/>
  <c r="BL24" i="5"/>
  <c r="AO24" i="5"/>
  <c r="AS24" i="5"/>
  <c r="AW24" i="5"/>
  <c r="AA24" i="5"/>
  <c r="AE24" i="5"/>
  <c r="AI24" i="5"/>
  <c r="AM24" i="5"/>
  <c r="R24" i="5"/>
  <c r="V24" i="5"/>
  <c r="E24" i="5"/>
  <c r="E26" i="5" s="1"/>
  <c r="I24" i="5"/>
  <c r="M24" i="5"/>
  <c r="EE24" i="5"/>
  <c r="DW24" i="5"/>
  <c r="DK24" i="5"/>
  <c r="DK26" i="5" s="1"/>
  <c r="BP24" i="5"/>
  <c r="BX24" i="5"/>
  <c r="CF24" i="5"/>
  <c r="BF24" i="5"/>
  <c r="BN24" i="5"/>
  <c r="AU24" i="5"/>
  <c r="AC24" i="5"/>
  <c r="AK24" i="5"/>
  <c r="G24" i="5"/>
  <c r="EI24" i="5"/>
  <c r="CY24" i="5"/>
  <c r="CH24" i="5"/>
  <c r="CT24" i="5"/>
  <c r="BS24" i="5"/>
  <c r="BS26" i="5" s="1"/>
  <c r="CA24" i="5"/>
  <c r="BA24" i="5"/>
  <c r="BI24" i="5"/>
  <c r="AP24" i="5"/>
  <c r="AP26" i="5" s="1"/>
  <c r="AX24" i="5"/>
  <c r="AF24" i="5"/>
  <c r="AN24" i="5"/>
  <c r="W24" i="5"/>
  <c r="W26" i="5" s="1"/>
  <c r="J24" i="5"/>
  <c r="DO24" i="5"/>
  <c r="DC24" i="5"/>
  <c r="CL24" i="5"/>
  <c r="CL26" i="5" s="1"/>
  <c r="CU24" i="5"/>
  <c r="BT24" i="5"/>
  <c r="CB24" i="5"/>
  <c r="BB24" i="5"/>
  <c r="BJ24" i="5"/>
  <c r="AQ24" i="5"/>
  <c r="AY24" i="5"/>
  <c r="AG24" i="5"/>
  <c r="P24" i="5"/>
  <c r="X24" i="5"/>
  <c r="K24" i="5"/>
  <c r="EA24" i="5"/>
  <c r="DS24" i="5"/>
  <c r="DS26" i="5" s="1"/>
  <c r="DG24" i="5"/>
  <c r="CP24" i="5"/>
  <c r="CX24" i="5"/>
  <c r="BW24" i="5"/>
  <c r="CE24" i="5"/>
  <c r="BE24" i="5"/>
  <c r="BM24" i="5"/>
  <c r="AT24" i="5"/>
  <c r="AT26" i="5" s="1"/>
  <c r="AB24" i="5"/>
  <c r="AJ24" i="5"/>
  <c r="S24" i="5"/>
  <c r="F24" i="5"/>
  <c r="F26" i="5" s="1"/>
  <c r="N24" i="5"/>
  <c r="CQ24" i="5"/>
  <c r="CQ26" i="5" s="1"/>
  <c r="T24" i="5"/>
  <c r="O24" i="5"/>
  <c r="C9" i="1"/>
  <c r="E12" i="1" s="1"/>
  <c r="AG26" i="5" l="1"/>
  <c r="T26" i="5"/>
  <c r="BB26" i="5"/>
  <c r="CJ26" i="5"/>
  <c r="S26" i="5"/>
  <c r="BM26" i="5"/>
  <c r="CX26" i="5"/>
  <c r="EA26" i="5"/>
  <c r="EI26" i="5"/>
  <c r="EE26" i="5"/>
  <c r="AO26" i="5"/>
  <c r="AZ26" i="5"/>
  <c r="L26" i="5"/>
  <c r="Z26" i="5"/>
  <c r="CC26" i="5"/>
  <c r="AU26" i="5"/>
  <c r="V26" i="5"/>
  <c r="BR26" i="5"/>
  <c r="DB26" i="5"/>
  <c r="DY26" i="5"/>
  <c r="AJ26" i="5"/>
  <c r="BE26" i="5"/>
  <c r="K26" i="5"/>
  <c r="AY26" i="5"/>
  <c r="BP26" i="5"/>
  <c r="DG26" i="5"/>
  <c r="CH26" i="5"/>
  <c r="BW26" i="5"/>
  <c r="BX26" i="5"/>
  <c r="AE26" i="5"/>
  <c r="CK26" i="5"/>
  <c r="EL26" i="5"/>
  <c r="Q26" i="5"/>
  <c r="BK26" i="5"/>
  <c r="CV26" i="5"/>
  <c r="DX26" i="5"/>
  <c r="CP26" i="5"/>
  <c r="CB26" i="5"/>
  <c r="N26" i="5"/>
  <c r="AB26" i="5"/>
  <c r="CE26" i="5"/>
  <c r="DO26" i="5"/>
  <c r="AK26" i="5"/>
  <c r="BF26" i="5"/>
  <c r="I26" i="5"/>
  <c r="AM26" i="5"/>
  <c r="AW26" i="5"/>
  <c r="BH26" i="5"/>
  <c r="BZ26" i="5"/>
  <c r="CS26" i="5"/>
  <c r="DJ26" i="5"/>
  <c r="DV26" i="5"/>
  <c r="ED26" i="5"/>
  <c r="DD26" i="5"/>
  <c r="X26" i="5"/>
  <c r="AQ26" i="5"/>
  <c r="BT26" i="5"/>
  <c r="AF26" i="5"/>
  <c r="BA26" i="5"/>
  <c r="Y26" i="5"/>
  <c r="AH26" i="5"/>
  <c r="AR26" i="5"/>
  <c r="BC26" i="5"/>
  <c r="BU26" i="5"/>
  <c r="CM26" i="5"/>
  <c r="DP26" i="5"/>
  <c r="O26" i="5"/>
  <c r="P26" i="5"/>
  <c r="BJ26" i="5"/>
  <c r="CU26" i="5"/>
  <c r="J26" i="5"/>
  <c r="AX26" i="5"/>
  <c r="CA26" i="5"/>
  <c r="CY26" i="5"/>
  <c r="AC26" i="5"/>
  <c r="CF26" i="5"/>
  <c r="DW26" i="5"/>
  <c r="AI26" i="5"/>
  <c r="AS26" i="5"/>
  <c r="BD26" i="5"/>
  <c r="BV26" i="5"/>
  <c r="CO26" i="5"/>
  <c r="DF26" i="5"/>
  <c r="DR26" i="5"/>
  <c r="U26" i="5"/>
  <c r="AD26" i="5"/>
  <c r="BO26" i="5"/>
  <c r="CG26" i="5"/>
  <c r="BQ26" i="5"/>
  <c r="CI26" i="5"/>
  <c r="CZ26" i="5"/>
  <c r="EJ26" i="5"/>
  <c r="DL26" i="5"/>
  <c r="EF26" i="5"/>
  <c r="DC26" i="5"/>
  <c r="AN26" i="5"/>
  <c r="BI26" i="5"/>
  <c r="CT26" i="5"/>
  <c r="G26" i="5"/>
  <c r="BN26" i="5"/>
  <c r="M26" i="5"/>
  <c r="R26" i="5"/>
  <c r="AA26" i="5"/>
  <c r="BL26" i="5"/>
  <c r="CD26" i="5"/>
  <c r="CW26" i="5"/>
  <c r="DN26" i="5"/>
  <c r="DZ26" i="5"/>
  <c r="EH26" i="5"/>
  <c r="H26" i="5"/>
  <c r="AL26" i="5"/>
  <c r="AV26" i="5"/>
  <c r="BG26" i="5"/>
  <c r="BY26" i="5"/>
  <c r="CR26" i="5"/>
  <c r="DH26" i="5"/>
  <c r="DT26" i="5"/>
  <c r="EB26" i="5"/>
  <c r="AA12" i="1"/>
  <c r="W12" i="1"/>
  <c r="S12" i="1"/>
  <c r="O12" i="1"/>
  <c r="K12" i="1"/>
  <c r="G12" i="1"/>
  <c r="D12" i="1"/>
  <c r="X12" i="1"/>
  <c r="T12" i="1"/>
  <c r="P12" i="1"/>
  <c r="L12" i="1"/>
  <c r="H12" i="1"/>
  <c r="Z12" i="1"/>
  <c r="V12" i="1"/>
  <c r="R12" i="1"/>
  <c r="N12" i="1"/>
  <c r="J12" i="1"/>
  <c r="F12" i="1"/>
  <c r="Y12" i="1"/>
  <c r="U12" i="1"/>
  <c r="Q12" i="1"/>
  <c r="M12" i="1"/>
  <c r="I12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D7" i="1"/>
  <c r="C10" i="1" s="1"/>
  <c r="X13" i="1" l="1"/>
  <c r="P13" i="1"/>
  <c r="O13" i="1"/>
  <c r="K13" i="1"/>
  <c r="J13" i="1"/>
  <c r="D13" i="1"/>
  <c r="H13" i="1" l="1"/>
  <c r="E13" i="1"/>
  <c r="N13" i="1"/>
  <c r="G13" i="1"/>
  <c r="L13" i="1"/>
  <c r="I13" i="1"/>
  <c r="F13" i="1"/>
  <c r="Q13" i="1"/>
  <c r="U13" i="1"/>
  <c r="Y13" i="1"/>
  <c r="R13" i="1"/>
  <c r="V13" i="1"/>
  <c r="Z13" i="1"/>
  <c r="W13" i="1"/>
  <c r="S13" i="1"/>
  <c r="AA13" i="1"/>
  <c r="T13" i="1"/>
  <c r="M13" i="1"/>
</calcChain>
</file>

<file path=xl/sharedStrings.xml><?xml version="1.0" encoding="utf-8"?>
<sst xmlns="http://schemas.openxmlformats.org/spreadsheetml/2006/main" count="941" uniqueCount="212">
  <si>
    <t>Example of calculating a volume index</t>
  </si>
  <si>
    <t>Baseyear 2015</t>
  </si>
  <si>
    <t>Turnover</t>
  </si>
  <si>
    <t>PPI</t>
  </si>
  <si>
    <t>Deflated turnover</t>
  </si>
  <si>
    <t>Volume index calculated</t>
  </si>
  <si>
    <t>Turnover index calculated</t>
  </si>
  <si>
    <t>2015 Base</t>
  </si>
  <si>
    <t>Basevalue 2015 turnover</t>
  </si>
  <si>
    <t>Basevalue 2015 volume</t>
  </si>
  <si>
    <t>turnover / PPI *100</t>
  </si>
  <si>
    <t>turnover / basevalue 2015 turnover</t>
  </si>
  <si>
    <t>deflated turnover / basevalue 2015 volume</t>
  </si>
  <si>
    <t>average of deflated turnover in 2015</t>
  </si>
  <si>
    <t>average of turnover in 2015</t>
  </si>
  <si>
    <t xml:space="preserve">The calculation of </t>
  </si>
  <si>
    <t>G</t>
  </si>
  <si>
    <t>AVG month 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</si>
  <si>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</si>
  <si>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</si>
  <si>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</si>
  <si>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</si>
  <si>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</si>
  <si>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</si>
  <si>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</si>
  <si>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</si>
  <si>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</si>
  <si>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</si>
  <si>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</si>
  <si>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</si>
  <si>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G45</t>
  </si>
  <si>
    <t>Value</t>
  </si>
  <si>
    <t>G46</t>
  </si>
  <si>
    <t>G47</t>
  </si>
  <si>
    <t>Weight 2015</t>
  </si>
  <si>
    <t>Weight</t>
  </si>
  <si>
    <t>Index</t>
  </si>
  <si>
    <t>NACE</t>
  </si>
  <si>
    <t>I55</t>
  </si>
  <si>
    <t>Month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</si>
  <si>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</si>
  <si>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</si>
  <si>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</si>
  <si>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</si>
  <si>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</si>
  <si>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</si>
  <si>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</si>
  <si>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</si>
  <si>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</si>
  <si>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</si>
  <si>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</si>
  <si>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</si>
  <si>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</si>
  <si>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</si>
  <si>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</si>
  <si>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</si>
  <si>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</si>
  <si>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</si>
  <si>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</si>
  <si>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</si>
  <si>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</si>
  <si>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</si>
  <si>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</si>
  <si>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</si>
  <si>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</si>
  <si>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</si>
  <si>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</si>
  <si>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</si>
  <si>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</si>
  <si>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</si>
  <si>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</si>
  <si>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</si>
  <si>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</si>
  <si>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</si>
  <si>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</si>
  <si>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</si>
  <si>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</si>
  <si>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</si>
  <si>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</si>
  <si>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</si>
  <si>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</si>
  <si>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</si>
  <si>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</si>
  <si>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</si>
  <si>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</si>
  <si>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</si>
  <si>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</si>
  <si>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</si>
  <si>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</si>
  <si>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</si>
  <si>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</si>
  <si>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</si>
  <si>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</si>
  <si>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</si>
  <si>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</si>
  <si>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</si>
  <si>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</si>
  <si>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</si>
  <si>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</si>
  <si>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</si>
  <si>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</si>
  <si>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</si>
  <si>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</si>
  <si>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</si>
  <si>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</si>
  <si>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</si>
  <si>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</si>
  <si>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</si>
  <si>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</si>
  <si>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</si>
  <si>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</si>
  <si>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</si>
  <si>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</si>
  <si>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</si>
  <si>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</si>
  <si>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</si>
  <si>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</si>
  <si>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</si>
  <si>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</si>
  <si>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</si>
  <si>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</si>
  <si>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</si>
  <si>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</si>
  <si>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</si>
  <si>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</si>
  <si>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</si>
  <si>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</si>
  <si>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</si>
  <si>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</si>
  <si>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</si>
  <si>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</si>
  <si>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</si>
  <si>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</si>
  <si>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</si>
  <si>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</si>
  <si>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</si>
  <si>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</si>
  <si>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</si>
  <si>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</si>
  <si>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</si>
  <si>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</si>
  <si>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</si>
  <si>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</si>
  <si>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</si>
  <si>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</si>
  <si>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</si>
  <si>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</si>
  <si>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</si>
  <si>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</si>
  <si>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</si>
  <si>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</si>
  <si>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</si>
  <si>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</si>
  <si>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</si>
  <si>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</si>
  <si>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</si>
  <si>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</si>
  <si>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</si>
  <si>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</si>
  <si>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</si>
  <si>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</si>
  <si>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</si>
  <si>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</si>
  <si>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</si>
  <si>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</si>
  <si>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</si>
  <si>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</si>
  <si>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</si>
  <si>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</si>
  <si>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</si>
  <si>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</si>
  <si>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</si>
  <si>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</si>
  <si>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</si>
  <si>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</si>
  <si>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</si>
  <si>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</si>
  <si>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</si>
  <si>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</si>
  <si>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Turnover_indeks</t>
  </si>
  <si>
    <t>Price_indeks</t>
  </si>
  <si>
    <t>ISP</t>
  </si>
  <si>
    <t>VAT data</t>
  </si>
  <si>
    <t>11.2.0.1 Hotels, motels, inns and similar accommodation services</t>
  </si>
  <si>
    <t xml:space="preserve">Exsampel </t>
  </si>
  <si>
    <t>Indicies of Service Production</t>
  </si>
  <si>
    <t>Turnover_indeks (Base year 2015)</t>
  </si>
  <si>
    <t>Price_indeks (Base year 2015)</t>
  </si>
  <si>
    <t>ISP (Base year 2015)</t>
  </si>
  <si>
    <t>CPI</t>
  </si>
  <si>
    <t>Base year 2015</t>
  </si>
  <si>
    <t>Index_base year 2015</t>
  </si>
  <si>
    <t>2015=100</t>
  </si>
  <si>
    <t>Index_base year 2016</t>
  </si>
  <si>
    <t>Ratio (2015/2016)</t>
  </si>
  <si>
    <t>Sum 2016 (base year 2015)</t>
  </si>
  <si>
    <t>Sum 2015 (base year 2015)</t>
  </si>
  <si>
    <t>Sum 2016 (base year 2016)</t>
  </si>
  <si>
    <t>Recalculating - 2016 as base year</t>
  </si>
  <si>
    <t>Now 2016= 100 :)</t>
  </si>
  <si>
    <t>Change month to month</t>
  </si>
  <si>
    <t>Same month to month change :)</t>
  </si>
  <si>
    <t>Recalculating - 2017 as base year</t>
  </si>
  <si>
    <t>Sum 2017 (base year 2016)</t>
  </si>
  <si>
    <t>Ratio (2016/2017)</t>
  </si>
  <si>
    <t>Now 2017= 100 :)</t>
  </si>
  <si>
    <t>Sum 2017 (base year 2017)</t>
  </si>
  <si>
    <t>Index_base year 2017</t>
  </si>
  <si>
    <t>Back to 2015</t>
  </si>
  <si>
    <t>Sum 2015 (base year 2017)</t>
  </si>
  <si>
    <t>Ratio (2017/2015)</t>
  </si>
  <si>
    <t>We are back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</si>
</sst>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Alignment="1" applyProtection="1">
      <alignment horizontal="right"/>
    </xf>
    <xf numFmtId="0" fontId="1" fillId="0" borderId="0" xfId="0" applyFont="1"/>
    <xf numFmtId="0" fontId="0" fillId="2" borderId="1" xfId="0" applyFill="1" applyBorder="1"/>
    <xf numFmtId="0" fontId="0" fillId="2" borderId="0" xfId="0" applyFill="1"/>
    <xf numFmtId="2" fontId="0" fillId="2" borderId="1" xfId="0" applyNumberFormat="1" applyFill="1" applyBorder="1"/>
    <xf numFmtId="2" fontId="1" fillId="2" borderId="1" xfId="0" applyNumberFormat="1" applyFont="1" applyFill="1" applyBorder="1"/>
    <xf numFmtId="0" fontId="1" fillId="2" borderId="1" xfId="0" applyFont="1" applyFill="1" applyBorder="1"/>
    <xf numFmtId="2" fontId="0" fillId="3" borderId="1" xfId="0" applyNumberFormat="1" applyFill="1" applyBorder="1"/>
    <xf numFmtId="0" fontId="0" fillId="3" borderId="0" xfId="0" applyFill="1"/>
    <xf numFmtId="0" fontId="0" fillId="3" borderId="1" xfId="0" applyFill="1" applyBorder="1"/>
    <xf numFmtId="164" fontId="0" fillId="0" borderId="0" xfId="0" applyNumberFormat="1"/>
    <xf numFmtId="0" fontId="0" fillId="4" borderId="0" xfId="0" applyFill="1"/>
    <xf numFmtId="164" fontId="0" fillId="4" borderId="1" xfId="0" applyNumberFormat="1" applyFill="1" applyBorder="1"/>
    <xf numFmtId="164" fontId="1" fillId="4" borderId="1" xfId="0" applyNumberFormat="1" applyFont="1" applyFill="1" applyBorder="1"/>
    <xf numFmtId="164" fontId="1" fillId="0" borderId="0" xfId="0" applyNumberFormat="1" applyFont="1"/>
    <xf numFmtId="0" fontId="0" fillId="0" borderId="1" xfId="0" applyBorder="1"/>
    <xf numFmtId="0" fontId="0" fillId="5" borderId="1" xfId="0" applyFill="1" applyBorder="1"/>
    <xf numFmtId="0" fontId="2" fillId="0" borderId="0" xfId="0" applyFont="1"/>
    <xf numFmtId="2" fontId="0" fillId="5" borderId="0" xfId="0" applyNumberFormat="1" applyFill="1"/>
    <xf numFmtId="0" fontId="0" fillId="6" borderId="1" xfId="0" applyFill="1" applyBorder="1"/>
    <xf numFmtId="0" fontId="0" fillId="7" borderId="1" xfId="0" applyFill="1" applyBorder="1"/>
    <xf numFmtId="2" fontId="0" fillId="0" borderId="1" xfId="0" applyNumberFormat="1" applyBorder="1"/>
    <xf numFmtId="2" fontId="0" fillId="0" borderId="0" xfId="0" applyNumberFormat="1"/>
    <xf numFmtId="0" fontId="0" fillId="6" borderId="0" xfId="0" applyFill="1"/>
    <xf numFmtId="0" fontId="0" fillId="8" borderId="1" xfId="0" applyFill="1" applyBorder="1"/>
    <xf numFmtId="1" fontId="0" fillId="8" borderId="1" xfId="0" applyNumberFormat="1" applyFill="1" applyBorder="1"/>
    <xf numFmtId="2" fontId="0" fillId="6" borderId="1" xfId="0" applyNumberFormat="1" applyFill="1" applyBorder="1"/>
    <xf numFmtId="1" fontId="0" fillId="6" borderId="1" xfId="0" applyNumberFormat="1" applyFill="1" applyBorder="1"/>
    <xf numFmtId="1" fontId="0" fillId="5" borderId="1" xfId="0" applyNumberFormat="1" applyFill="1" applyBorder="1"/>
    <xf numFmtId="2" fontId="0" fillId="8" borderId="1" xfId="0" applyNumberFormat="1" applyFill="1" applyBorder="1"/>
    <xf numFmtId="0" fontId="0" fillId="9" borderId="0" xfId="0" applyFill="1"/>
    <xf numFmtId="0" fontId="0" fillId="0" borderId="1" xfId="0" applyFill="1" applyBorder="1"/>
    <xf numFmtId="2" fontId="0" fillId="0" borderId="1" xfId="0" applyNumberFormat="1" applyFill="1" applyBorder="1"/>
    <xf numFmtId="0" fontId="0" fillId="5" borderId="0" xfId="0" applyFill="1"/>
    <xf numFmtId="2" fontId="0" fillId="9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160" zoomScaleNormal="160" workbookViewId="0">
      <selection activeCell="C19" sqref="C19"/>
    </sheetView>
  </sheetViews>
  <sheetFormatPr defaultRowHeight="15" x14ac:dyDescent="0.25"/>
  <cols>
    <col min="1" max="1" width="35.5703125" bestFit="1" customWidth="1"/>
    <col min="2" max="3" width="35.5703125" customWidth="1"/>
  </cols>
  <sheetData>
    <row r="1" spans="1:27" x14ac:dyDescent="0.25">
      <c r="A1" t="s">
        <v>0</v>
      </c>
    </row>
    <row r="2" spans="1:27" x14ac:dyDescent="0.25">
      <c r="A2" t="s">
        <v>1</v>
      </c>
    </row>
    <row r="3" spans="1:27" x14ac:dyDescent="0.25">
      <c r="C3" t="s">
        <v>7</v>
      </c>
      <c r="D3">
        <v>201501</v>
      </c>
      <c r="E3">
        <v>201502</v>
      </c>
      <c r="F3">
        <v>201503</v>
      </c>
      <c r="G3">
        <v>201504</v>
      </c>
      <c r="H3">
        <v>201505</v>
      </c>
      <c r="I3">
        <v>201506</v>
      </c>
      <c r="J3">
        <v>201507</v>
      </c>
      <c r="K3">
        <v>201508</v>
      </c>
      <c r="L3">
        <v>201509</v>
      </c>
      <c r="M3">
        <v>201510</v>
      </c>
      <c r="N3">
        <v>201511</v>
      </c>
      <c r="O3">
        <v>201512</v>
      </c>
      <c r="P3">
        <v>201601</v>
      </c>
      <c r="Q3">
        <v>201602</v>
      </c>
      <c r="R3">
        <v>201603</v>
      </c>
      <c r="S3">
        <v>201604</v>
      </c>
      <c r="T3">
        <v>201605</v>
      </c>
      <c r="U3">
        <v>201606</v>
      </c>
      <c r="V3">
        <v>201607</v>
      </c>
      <c r="W3">
        <v>201608</v>
      </c>
      <c r="X3">
        <v>201609</v>
      </c>
      <c r="Y3">
        <v>201610</v>
      </c>
      <c r="Z3">
        <v>201611</v>
      </c>
      <c r="AA3">
        <v>201612</v>
      </c>
    </row>
    <row r="4" spans="1:27" x14ac:dyDescent="0.25">
      <c r="A4" t="s">
        <v>2</v>
      </c>
      <c r="D4">
        <v>1500</v>
      </c>
      <c r="E4">
        <v>1900</v>
      </c>
      <c r="F4">
        <v>2100</v>
      </c>
      <c r="G4">
        <v>2300</v>
      </c>
      <c r="H4">
        <v>2500</v>
      </c>
      <c r="I4">
        <v>1400</v>
      </c>
      <c r="J4">
        <v>1200</v>
      </c>
      <c r="K4">
        <v>2600</v>
      </c>
      <c r="L4">
        <v>2200</v>
      </c>
      <c r="M4">
        <v>1900</v>
      </c>
      <c r="N4">
        <v>1700</v>
      </c>
      <c r="O4">
        <v>1300</v>
      </c>
      <c r="P4">
        <v>1500</v>
      </c>
      <c r="Q4">
        <v>1600</v>
      </c>
      <c r="R4">
        <v>2700</v>
      </c>
      <c r="S4">
        <v>1800</v>
      </c>
      <c r="T4">
        <v>1900</v>
      </c>
      <c r="U4">
        <v>1500</v>
      </c>
      <c r="V4">
        <v>2100</v>
      </c>
      <c r="W4">
        <v>1900</v>
      </c>
      <c r="X4">
        <v>2000</v>
      </c>
      <c r="Y4">
        <v>1800</v>
      </c>
      <c r="Z4">
        <v>2400</v>
      </c>
      <c r="AA4">
        <v>2400</v>
      </c>
    </row>
    <row r="5" spans="1:27" x14ac:dyDescent="0.25">
      <c r="A5" t="s">
        <v>3</v>
      </c>
      <c r="D5" s="1">
        <v>96.5</v>
      </c>
      <c r="E5" s="1">
        <v>94.7</v>
      </c>
      <c r="F5" s="1">
        <v>109.7</v>
      </c>
      <c r="G5" s="1">
        <v>84.4</v>
      </c>
      <c r="H5" s="1">
        <v>94.7</v>
      </c>
      <c r="I5" s="1">
        <v>88.7</v>
      </c>
      <c r="J5" s="1">
        <v>103.6</v>
      </c>
      <c r="K5" s="1">
        <v>102.4</v>
      </c>
      <c r="L5" s="1">
        <v>105</v>
      </c>
      <c r="M5" s="1">
        <v>106.6</v>
      </c>
      <c r="N5" s="1">
        <v>100.8</v>
      </c>
      <c r="O5" s="1">
        <v>112.7</v>
      </c>
      <c r="P5" s="1">
        <v>96.7</v>
      </c>
      <c r="Q5" s="1">
        <v>110.2</v>
      </c>
      <c r="R5" s="1">
        <v>92.7</v>
      </c>
      <c r="S5" s="1">
        <v>99.8</v>
      </c>
      <c r="T5" s="1">
        <v>92.4</v>
      </c>
      <c r="U5" s="1">
        <v>100.4</v>
      </c>
      <c r="V5" s="1">
        <v>102</v>
      </c>
      <c r="W5" s="1">
        <v>94.7</v>
      </c>
      <c r="X5" s="1">
        <v>91.1</v>
      </c>
      <c r="Y5" s="1">
        <v>95.3</v>
      </c>
      <c r="Z5" s="1">
        <v>106.1</v>
      </c>
      <c r="AA5" s="1">
        <v>105</v>
      </c>
    </row>
    <row r="7" spans="1:27" x14ac:dyDescent="0.25">
      <c r="A7" t="s">
        <v>4</v>
      </c>
      <c r="B7" t="s">
        <v>10</v>
      </c>
      <c r="D7">
        <f>D4/D5*100</f>
        <v>1554.4041450777202</v>
      </c>
      <c r="E7">
        <f t="shared" ref="E7:AA7" si="0">E4/E5*100</f>
        <v>2006.3357972544877</v>
      </c>
      <c r="F7">
        <f t="shared" si="0"/>
        <v>1914.3117593436646</v>
      </c>
      <c r="G7">
        <f t="shared" si="0"/>
        <v>2725.1184834123223</v>
      </c>
      <c r="H7">
        <f t="shared" si="0"/>
        <v>2639.9155227032734</v>
      </c>
      <c r="I7">
        <f t="shared" si="0"/>
        <v>1578.3540022547913</v>
      </c>
      <c r="J7">
        <f t="shared" si="0"/>
        <v>1158.3011583011582</v>
      </c>
      <c r="K7">
        <f t="shared" si="0"/>
        <v>2539.0625</v>
      </c>
      <c r="L7">
        <f t="shared" si="0"/>
        <v>2095.2380952380954</v>
      </c>
      <c r="M7">
        <f t="shared" si="0"/>
        <v>1782.3639774859289</v>
      </c>
      <c r="N7">
        <f t="shared" si="0"/>
        <v>1686.5079365079364</v>
      </c>
      <c r="O7">
        <f t="shared" si="0"/>
        <v>1153.5048802129547</v>
      </c>
      <c r="P7">
        <f t="shared" si="0"/>
        <v>1551.1892450879006</v>
      </c>
      <c r="Q7">
        <f t="shared" si="0"/>
        <v>1451.9056261343012</v>
      </c>
      <c r="R7">
        <f t="shared" si="0"/>
        <v>2912.6213592233007</v>
      </c>
      <c r="S7">
        <f t="shared" si="0"/>
        <v>1803.6072144288578</v>
      </c>
      <c r="T7">
        <f t="shared" si="0"/>
        <v>2056.2770562770561</v>
      </c>
      <c r="U7">
        <f t="shared" si="0"/>
        <v>1494.0239043824699</v>
      </c>
      <c r="V7">
        <f t="shared" si="0"/>
        <v>2058.8235294117649</v>
      </c>
      <c r="W7">
        <f t="shared" si="0"/>
        <v>2006.3357972544877</v>
      </c>
      <c r="X7">
        <f t="shared" si="0"/>
        <v>2195.3896816684965</v>
      </c>
      <c r="Y7">
        <f t="shared" si="0"/>
        <v>1888.7722980062961</v>
      </c>
      <c r="Z7">
        <f t="shared" si="0"/>
        <v>2262.0169651272386</v>
      </c>
      <c r="AA7">
        <f t="shared" si="0"/>
        <v>2285.7142857142858</v>
      </c>
    </row>
    <row r="9" spans="1:27" x14ac:dyDescent="0.25">
      <c r="A9" t="s">
        <v>8</v>
      </c>
      <c r="B9" t="s">
        <v>14</v>
      </c>
      <c r="C9">
        <f>AVERAGE(D4:O4)</f>
        <v>1883.3333333333333</v>
      </c>
    </row>
    <row r="10" spans="1:27" x14ac:dyDescent="0.25">
      <c r="A10" t="s">
        <v>9</v>
      </c>
      <c r="B10" t="s">
        <v>13</v>
      </c>
      <c r="C10">
        <f>AVERAGE(D7:O7)</f>
        <v>1902.7848548160275</v>
      </c>
    </row>
    <row r="12" spans="1:27" x14ac:dyDescent="0.25">
      <c r="A12" t="s">
        <v>6</v>
      </c>
      <c r="B12" t="s">
        <v>11</v>
      </c>
      <c r="D12">
        <f>D4/$C$9*100</f>
        <v>79.646017699115049</v>
      </c>
      <c r="E12">
        <f t="shared" ref="E12:AA12" si="1">E4/$C$9*100</f>
        <v>100.88495575221239</v>
      </c>
      <c r="F12">
        <f t="shared" si="1"/>
        <v>111.50442477876106</v>
      </c>
      <c r="G12">
        <f t="shared" si="1"/>
        <v>122.12389380530975</v>
      </c>
      <c r="H12">
        <f t="shared" si="1"/>
        <v>132.74336283185841</v>
      </c>
      <c r="I12">
        <f t="shared" si="1"/>
        <v>74.336283185840713</v>
      </c>
      <c r="J12">
        <f t="shared" si="1"/>
        <v>63.716814159292035</v>
      </c>
      <c r="K12">
        <f t="shared" si="1"/>
        <v>138.05309734513276</v>
      </c>
      <c r="L12">
        <f t="shared" si="1"/>
        <v>116.8141592920354</v>
      </c>
      <c r="M12">
        <f t="shared" si="1"/>
        <v>100.88495575221239</v>
      </c>
      <c r="N12">
        <f t="shared" si="1"/>
        <v>90.26548672566372</v>
      </c>
      <c r="O12">
        <f t="shared" si="1"/>
        <v>69.026548672566378</v>
      </c>
      <c r="P12">
        <f t="shared" si="1"/>
        <v>79.646017699115049</v>
      </c>
      <c r="Q12">
        <f t="shared" si="1"/>
        <v>84.955752212389385</v>
      </c>
      <c r="R12">
        <f t="shared" si="1"/>
        <v>143.36283185840708</v>
      </c>
      <c r="S12">
        <f t="shared" si="1"/>
        <v>95.575221238938056</v>
      </c>
      <c r="T12">
        <f t="shared" si="1"/>
        <v>100.88495575221239</v>
      </c>
      <c r="U12">
        <f t="shared" si="1"/>
        <v>79.646017699115049</v>
      </c>
      <c r="V12">
        <f t="shared" si="1"/>
        <v>111.50442477876106</v>
      </c>
      <c r="W12">
        <f t="shared" si="1"/>
        <v>100.88495575221239</v>
      </c>
      <c r="X12">
        <f t="shared" si="1"/>
        <v>106.19469026548674</v>
      </c>
      <c r="Y12">
        <f t="shared" si="1"/>
        <v>95.575221238938056</v>
      </c>
      <c r="Z12">
        <f t="shared" si="1"/>
        <v>127.43362831858407</v>
      </c>
      <c r="AA12">
        <f t="shared" si="1"/>
        <v>127.43362831858407</v>
      </c>
    </row>
    <row r="13" spans="1:27" x14ac:dyDescent="0.25">
      <c r="A13" t="s">
        <v>5</v>
      </c>
      <c r="B13" t="s">
        <v>12</v>
      </c>
      <c r="D13">
        <f t="shared" ref="D13:AA13" si="2">D7/$C$10*100</f>
        <v>81.691008899059653</v>
      </c>
      <c r="E13">
        <f t="shared" si="2"/>
        <v>105.4420730844251</v>
      </c>
      <c r="F13">
        <f t="shared" si="2"/>
        <v>100.60579126948915</v>
      </c>
      <c r="G13">
        <f t="shared" si="2"/>
        <v>143.21737302643197</v>
      </c>
      <c r="H13">
        <f t="shared" si="2"/>
        <v>138.73956984792778</v>
      </c>
      <c r="I13">
        <f t="shared" si="2"/>
        <v>82.949682843013591</v>
      </c>
      <c r="J13">
        <f t="shared" si="2"/>
        <v>60.873995048334017</v>
      </c>
      <c r="K13">
        <f t="shared" si="2"/>
        <v>133.43928471858115</v>
      </c>
      <c r="L13">
        <f t="shared" si="2"/>
        <v>110.11429326520866</v>
      </c>
      <c r="M13">
        <f t="shared" si="2"/>
        <v>93.671335094700353</v>
      </c>
      <c r="N13">
        <f t="shared" si="2"/>
        <v>88.633664086578932</v>
      </c>
      <c r="O13">
        <f t="shared" si="2"/>
        <v>60.621928816249827</v>
      </c>
      <c r="P13">
        <f t="shared" si="2"/>
        <v>81.52205127982684</v>
      </c>
      <c r="Q13">
        <f t="shared" si="2"/>
        <v>76.304245456834892</v>
      </c>
      <c r="R13">
        <f t="shared" si="2"/>
        <v>153.0715021118302</v>
      </c>
      <c r="S13">
        <f t="shared" si="2"/>
        <v>94.787763832776633</v>
      </c>
      <c r="T13">
        <f t="shared" si="2"/>
        <v>108.06671343176468</v>
      </c>
      <c r="U13">
        <f t="shared" si="2"/>
        <v>78.517752577283417</v>
      </c>
      <c r="V13">
        <f t="shared" si="2"/>
        <v>108.20054217904863</v>
      </c>
      <c r="W13">
        <f t="shared" si="2"/>
        <v>105.4420730844251</v>
      </c>
      <c r="X13">
        <f t="shared" si="2"/>
        <v>115.37771472754126</v>
      </c>
      <c r="Y13">
        <f t="shared" si="2"/>
        <v>99.263576395709421</v>
      </c>
      <c r="Z13">
        <f t="shared" si="2"/>
        <v>118.87928156470132</v>
      </c>
      <c r="AA13">
        <f t="shared" si="2"/>
        <v>120.1246835620458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0"/>
  <sheetViews>
    <sheetView zoomScale="120" zoomScaleNormal="120" workbookViewId="0">
      <selection activeCell="B17" sqref="B17"/>
    </sheetView>
  </sheetViews>
  <sheetFormatPr defaultRowHeight="15" x14ac:dyDescent="0.25"/>
  <cols>
    <col min="1" max="1" width="16" bestFit="1" customWidth="1"/>
    <col min="3" max="3" width="12.5703125" customWidth="1"/>
    <col min="4" max="4" width="4.42578125" customWidth="1"/>
    <col min="13" max="13" width="9.85546875" bestFit="1" customWidth="1"/>
    <col min="14" max="14" width="7.5703125" bestFit="1" customWidth="1"/>
    <col min="15" max="15" width="9.5703125" bestFit="1" customWidth="1"/>
    <col min="16" max="16" width="9.42578125" bestFit="1" customWidth="1"/>
  </cols>
  <sheetData>
    <row r="2" spans="1:28" x14ac:dyDescent="0.25">
      <c r="C2" s="2">
        <v>2015</v>
      </c>
      <c r="E2" s="3">
        <v>2015</v>
      </c>
      <c r="F2" s="3">
        <v>2015</v>
      </c>
      <c r="G2" s="3">
        <v>2015</v>
      </c>
      <c r="H2" s="3">
        <v>2015</v>
      </c>
      <c r="I2" s="3">
        <v>2015</v>
      </c>
      <c r="J2" s="3">
        <v>2015</v>
      </c>
      <c r="K2" s="3">
        <v>2015</v>
      </c>
      <c r="L2" s="3">
        <v>2015</v>
      </c>
      <c r="M2" s="3">
        <v>2015</v>
      </c>
      <c r="N2" s="3">
        <v>2015</v>
      </c>
      <c r="O2" s="3">
        <v>2015</v>
      </c>
      <c r="P2" s="3">
        <v>2015</v>
      </c>
      <c r="Q2">
        <v>2016</v>
      </c>
      <c r="R2">
        <v>2016</v>
      </c>
      <c r="S2">
        <v>2016</v>
      </c>
      <c r="T2">
        <v>2016</v>
      </c>
      <c r="U2">
        <v>2016</v>
      </c>
      <c r="V2">
        <v>2016</v>
      </c>
      <c r="W2">
        <v>2016</v>
      </c>
      <c r="X2">
        <v>2016</v>
      </c>
      <c r="Y2">
        <v>2016</v>
      </c>
      <c r="Z2">
        <v>2016</v>
      </c>
      <c r="AA2">
        <v>2016</v>
      </c>
      <c r="AB2">
        <v>2016</v>
      </c>
    </row>
    <row r="3" spans="1:28" x14ac:dyDescent="0.25">
      <c r="A3" t="s">
        <v>15</v>
      </c>
      <c r="B3" t="s">
        <v>16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>
        <v>1</v>
      </c>
      <c r="R3">
        <v>2</v>
      </c>
      <c r="S3">
        <v>3</v>
      </c>
      <c r="T3">
        <v>4</v>
      </c>
      <c r="U3">
        <v>5</v>
      </c>
      <c r="V3">
        <v>6</v>
      </c>
      <c r="W3">
        <v>7</v>
      </c>
      <c r="X3">
        <v>8</v>
      </c>
      <c r="Y3">
        <v>9</v>
      </c>
      <c r="Z3">
        <v>10</v>
      </c>
      <c r="AA3">
        <v>11</v>
      </c>
      <c r="AB3">
        <v>12</v>
      </c>
    </row>
    <row r="4" spans="1:28" x14ac:dyDescent="0.25">
      <c r="C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</row>
    <row r="5" spans="1:28" x14ac:dyDescent="0.25">
      <c r="A5" s="4" t="s">
        <v>2</v>
      </c>
      <c r="B5" t="s">
        <v>30</v>
      </c>
      <c r="C5" s="5">
        <f>+SUM(E5:P5)/12</f>
        <v>60.166666666666664</v>
      </c>
      <c r="E5" s="3">
        <v>45</v>
      </c>
      <c r="F5" s="3">
        <v>78</v>
      </c>
      <c r="G5" s="3">
        <v>90</v>
      </c>
      <c r="H5" s="3">
        <v>76</v>
      </c>
      <c r="I5" s="3">
        <v>56</v>
      </c>
      <c r="J5" s="3">
        <v>78</v>
      </c>
      <c r="K5" s="3">
        <v>98</v>
      </c>
      <c r="L5" s="3">
        <v>34</v>
      </c>
      <c r="M5" s="3">
        <v>56</v>
      </c>
      <c r="N5" s="3">
        <v>43</v>
      </c>
      <c r="O5" s="3">
        <v>23</v>
      </c>
      <c r="P5" s="3">
        <v>45</v>
      </c>
      <c r="Q5">
        <v>34</v>
      </c>
    </row>
    <row r="6" spans="1:28" x14ac:dyDescent="0.25">
      <c r="A6" s="4" t="s">
        <v>31</v>
      </c>
      <c r="B6" t="s">
        <v>32</v>
      </c>
      <c r="C6" s="5">
        <f>+SUM(E6:P6)/12</f>
        <v>56.166666666666664</v>
      </c>
      <c r="E6" s="3">
        <v>45</v>
      </c>
      <c r="F6" s="3">
        <v>64</v>
      </c>
      <c r="G6" s="3">
        <v>67</v>
      </c>
      <c r="H6" s="3">
        <v>98</v>
      </c>
      <c r="I6" s="3">
        <v>34</v>
      </c>
      <c r="J6" s="3">
        <v>32</v>
      </c>
      <c r="K6" s="3">
        <v>45</v>
      </c>
      <c r="L6" s="3">
        <v>65</v>
      </c>
      <c r="M6" s="3">
        <v>89</v>
      </c>
      <c r="N6" s="3">
        <v>65</v>
      </c>
      <c r="O6" s="3">
        <v>23</v>
      </c>
      <c r="P6" s="3">
        <v>47</v>
      </c>
      <c r="Q6">
        <v>56</v>
      </c>
    </row>
    <row r="7" spans="1:28" x14ac:dyDescent="0.25">
      <c r="B7" t="s">
        <v>33</v>
      </c>
      <c r="C7" s="5">
        <f>+SUM(E7:P7)/12</f>
        <v>66.166666666666671</v>
      </c>
      <c r="E7" s="3">
        <v>87</v>
      </c>
      <c r="F7" s="3">
        <v>34</v>
      </c>
      <c r="G7" s="3">
        <v>69</v>
      </c>
      <c r="H7" s="3">
        <v>76</v>
      </c>
      <c r="I7" s="3">
        <v>76</v>
      </c>
      <c r="J7" s="3">
        <v>78</v>
      </c>
      <c r="K7" s="3">
        <v>90</v>
      </c>
      <c r="L7" s="3">
        <v>54</v>
      </c>
      <c r="M7" s="3">
        <v>43</v>
      </c>
      <c r="N7" s="3">
        <v>28</v>
      </c>
      <c r="O7" s="3">
        <v>64</v>
      </c>
      <c r="P7" s="3">
        <v>95</v>
      </c>
      <c r="Q7">
        <v>78</v>
      </c>
    </row>
    <row r="8" spans="1:28" x14ac:dyDescent="0.25">
      <c r="B8" s="2" t="s">
        <v>16</v>
      </c>
      <c r="C8" s="6">
        <f>+C7+C6+C5</f>
        <v>182.5</v>
      </c>
      <c r="E8" s="7">
        <f>+SUM(E5:E7)</f>
        <v>177</v>
      </c>
      <c r="F8" s="7">
        <f t="shared" ref="F8:P8" si="0">+SUM(F5:F7)</f>
        <v>176</v>
      </c>
      <c r="G8" s="7">
        <f t="shared" si="0"/>
        <v>226</v>
      </c>
      <c r="H8" s="7">
        <f t="shared" si="0"/>
        <v>250</v>
      </c>
      <c r="I8" s="7">
        <f t="shared" si="0"/>
        <v>166</v>
      </c>
      <c r="J8" s="7">
        <f t="shared" si="0"/>
        <v>188</v>
      </c>
      <c r="K8" s="7">
        <f t="shared" si="0"/>
        <v>233</v>
      </c>
      <c r="L8" s="7">
        <f t="shared" si="0"/>
        <v>153</v>
      </c>
      <c r="M8" s="7">
        <f t="shared" si="0"/>
        <v>188</v>
      </c>
      <c r="N8" s="7">
        <f t="shared" si="0"/>
        <v>136</v>
      </c>
      <c r="O8" s="7">
        <f t="shared" si="0"/>
        <v>110</v>
      </c>
      <c r="P8" s="7">
        <f t="shared" si="0"/>
        <v>187</v>
      </c>
      <c r="Q8" s="2">
        <f>+SUM(Q5:Q7)</f>
        <v>168</v>
      </c>
    </row>
    <row r="10" spans="1:28" x14ac:dyDescent="0.25">
      <c r="C10" s="8" t="s">
        <v>34</v>
      </c>
    </row>
    <row r="11" spans="1:28" x14ac:dyDescent="0.25">
      <c r="A11" s="9" t="s">
        <v>35</v>
      </c>
      <c r="B11" t="s">
        <v>30</v>
      </c>
      <c r="C11" s="8">
        <f>+C5/$C$8</f>
        <v>0.32968036529680361</v>
      </c>
    </row>
    <row r="12" spans="1:28" x14ac:dyDescent="0.25">
      <c r="B12" t="s">
        <v>32</v>
      </c>
      <c r="C12" s="8">
        <f>+C6/$C$8</f>
        <v>0.30776255707762556</v>
      </c>
    </row>
    <row r="13" spans="1:28" x14ac:dyDescent="0.25">
      <c r="B13" t="s">
        <v>33</v>
      </c>
      <c r="C13" s="8">
        <f>+C7/$C$8</f>
        <v>0.36255707762557082</v>
      </c>
    </row>
    <row r="14" spans="1:28" x14ac:dyDescent="0.25">
      <c r="B14" t="s">
        <v>16</v>
      </c>
      <c r="C14" s="10">
        <f>+C11+C12+C13</f>
        <v>1</v>
      </c>
    </row>
    <row r="15" spans="1:28" x14ac:dyDescent="0.25">
      <c r="Q15" s="11"/>
    </row>
    <row r="16" spans="1:28" x14ac:dyDescent="0.25">
      <c r="A16" s="12" t="s">
        <v>36</v>
      </c>
      <c r="B16" t="s">
        <v>30</v>
      </c>
      <c r="E16" s="13">
        <f>+E5/$C$5*100</f>
        <v>74.792243767313025</v>
      </c>
      <c r="F16" s="13">
        <f t="shared" ref="F16:P16" si="1">+F5/$C$5*100</f>
        <v>129.63988919667591</v>
      </c>
      <c r="G16" s="13">
        <f t="shared" si="1"/>
        <v>149.58448753462605</v>
      </c>
      <c r="H16" s="13">
        <f t="shared" si="1"/>
        <v>126.31578947368422</v>
      </c>
      <c r="I16" s="13">
        <f t="shared" si="1"/>
        <v>93.07479224376732</v>
      </c>
      <c r="J16" s="13">
        <f t="shared" si="1"/>
        <v>129.63988919667591</v>
      </c>
      <c r="K16" s="13">
        <f t="shared" si="1"/>
        <v>162.88088642659281</v>
      </c>
      <c r="L16" s="13">
        <f t="shared" si="1"/>
        <v>56.50969529085873</v>
      </c>
      <c r="M16" s="13">
        <f t="shared" si="1"/>
        <v>93.07479224376732</v>
      </c>
      <c r="N16" s="13">
        <f t="shared" si="1"/>
        <v>71.468144044321335</v>
      </c>
      <c r="O16" s="13">
        <f t="shared" si="1"/>
        <v>38.227146814404435</v>
      </c>
      <c r="P16" s="13">
        <f t="shared" si="1"/>
        <v>74.792243767313025</v>
      </c>
      <c r="Q16" s="11">
        <f>+Q5/$C$5*100</f>
        <v>56.50969529085873</v>
      </c>
    </row>
    <row r="17" spans="2:17" x14ac:dyDescent="0.25">
      <c r="B17" t="s">
        <v>32</v>
      </c>
      <c r="E17" s="13">
        <f>+E6/$C$6*100</f>
        <v>80.118694362017806</v>
      </c>
      <c r="F17" s="13">
        <f t="shared" ref="F17:P17" si="2">+F6/$C$6*100</f>
        <v>113.94658753709199</v>
      </c>
      <c r="G17" s="13">
        <f t="shared" si="2"/>
        <v>119.28783382789318</v>
      </c>
      <c r="H17" s="13">
        <f t="shared" si="2"/>
        <v>174.48071216617211</v>
      </c>
      <c r="I17" s="13">
        <f t="shared" si="2"/>
        <v>60.534124629080125</v>
      </c>
      <c r="J17" s="13">
        <f t="shared" si="2"/>
        <v>56.973293768545993</v>
      </c>
      <c r="K17" s="13">
        <f t="shared" si="2"/>
        <v>80.118694362017806</v>
      </c>
      <c r="L17" s="13">
        <f t="shared" si="2"/>
        <v>115.72700296735906</v>
      </c>
      <c r="M17" s="13">
        <f t="shared" si="2"/>
        <v>158.45697329376856</v>
      </c>
      <c r="N17" s="13">
        <f t="shared" si="2"/>
        <v>115.72700296735906</v>
      </c>
      <c r="O17" s="13">
        <f t="shared" si="2"/>
        <v>40.949554896142438</v>
      </c>
      <c r="P17" s="13">
        <f t="shared" si="2"/>
        <v>83.679525222551931</v>
      </c>
      <c r="Q17" s="11">
        <f>+Q6/$C$5*100</f>
        <v>93.07479224376732</v>
      </c>
    </row>
    <row r="18" spans="2:17" x14ac:dyDescent="0.25">
      <c r="B18" t="s">
        <v>33</v>
      </c>
      <c r="E18" s="13">
        <f>+E7/$C$7*100</f>
        <v>131.48614609571786</v>
      </c>
      <c r="F18" s="13">
        <f t="shared" ref="F18:P18" si="3">+F7/$C$7*100</f>
        <v>51.385390428211586</v>
      </c>
      <c r="G18" s="13">
        <f t="shared" si="3"/>
        <v>104.28211586901763</v>
      </c>
      <c r="H18" s="13">
        <f t="shared" si="3"/>
        <v>114.86146095717883</v>
      </c>
      <c r="I18" s="13">
        <f t="shared" si="3"/>
        <v>114.86146095717883</v>
      </c>
      <c r="J18" s="13">
        <f t="shared" si="3"/>
        <v>117.88413098236774</v>
      </c>
      <c r="K18" s="13">
        <f t="shared" si="3"/>
        <v>136.02015113350126</v>
      </c>
      <c r="L18" s="13">
        <f t="shared" si="3"/>
        <v>81.612090680100749</v>
      </c>
      <c r="M18" s="13">
        <f t="shared" si="3"/>
        <v>64.987405541561699</v>
      </c>
      <c r="N18" s="13">
        <f t="shared" si="3"/>
        <v>42.317380352644832</v>
      </c>
      <c r="O18" s="13">
        <f t="shared" si="3"/>
        <v>96.725440806045341</v>
      </c>
      <c r="P18" s="13">
        <f t="shared" si="3"/>
        <v>143.57682619647355</v>
      </c>
      <c r="Q18" s="11">
        <f>+Q7/$C$5*100</f>
        <v>129.63988919667591</v>
      </c>
    </row>
    <row r="19" spans="2:17" x14ac:dyDescent="0.25">
      <c r="B19" s="2" t="s">
        <v>16</v>
      </c>
      <c r="D19" s="2"/>
      <c r="E19" s="14">
        <f>+E16*$C$11+E17*$C$12+E18*$C$13</f>
        <v>96.986301369863014</v>
      </c>
      <c r="F19" s="14">
        <f t="shared" ref="F19:P19" si="4">+F16*$C$11+F17*$C$12+F18*$C$13</f>
        <v>96.438356164383578</v>
      </c>
      <c r="G19" s="14">
        <f t="shared" si="4"/>
        <v>123.83561643835617</v>
      </c>
      <c r="H19" s="14">
        <f t="shared" si="4"/>
        <v>136.98630136986301</v>
      </c>
      <c r="I19" s="14">
        <f t="shared" si="4"/>
        <v>90.958904109589042</v>
      </c>
      <c r="J19" s="14">
        <f t="shared" si="4"/>
        <v>103.01369863013699</v>
      </c>
      <c r="K19" s="14">
        <f t="shared" si="4"/>
        <v>127.67123287671232</v>
      </c>
      <c r="L19" s="14">
        <f t="shared" si="4"/>
        <v>83.835616438356169</v>
      </c>
      <c r="M19" s="14">
        <f t="shared" si="4"/>
        <v>103.01369863013699</v>
      </c>
      <c r="N19" s="14">
        <f t="shared" si="4"/>
        <v>74.520547945205479</v>
      </c>
      <c r="O19" s="14">
        <f t="shared" si="4"/>
        <v>60.273972602739732</v>
      </c>
      <c r="P19" s="14">
        <f t="shared" si="4"/>
        <v>102.46575342465755</v>
      </c>
      <c r="Q19" s="15">
        <f>+Q16*$C$11+Q17*$C$12+Q18*$C$13</f>
        <v>94.276932417561582</v>
      </c>
    </row>
    <row r="20" spans="2:17" x14ac:dyDescent="0.25"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L18"/>
  <sheetViews>
    <sheetView topLeftCell="EH1" zoomScale="140" zoomScaleNormal="140" workbookViewId="0">
      <selection activeCell="B5" sqref="B5:EL7"/>
    </sheetView>
  </sheetViews>
  <sheetFormatPr defaultRowHeight="15" x14ac:dyDescent="0.25"/>
  <cols>
    <col min="2" max="2" width="57.42578125" bestFit="1" customWidth="1"/>
    <col min="3" max="3" width="6" bestFit="1" customWidth="1"/>
    <col min="258" max="258" width="57.42578125" bestFit="1" customWidth="1"/>
    <col min="259" max="259" width="15.5703125" customWidth="1"/>
    <col min="514" max="514" width="57.42578125" bestFit="1" customWidth="1"/>
    <col min="515" max="515" width="15.5703125" customWidth="1"/>
    <col min="770" max="770" width="57.42578125" bestFit="1" customWidth="1"/>
    <col min="771" max="771" width="15.5703125" customWidth="1"/>
    <col min="1026" max="1026" width="57.42578125" bestFit="1" customWidth="1"/>
    <col min="1027" max="1027" width="15.5703125" customWidth="1"/>
    <col min="1282" max="1282" width="57.42578125" bestFit="1" customWidth="1"/>
    <col min="1283" max="1283" width="15.5703125" customWidth="1"/>
    <col min="1538" max="1538" width="57.42578125" bestFit="1" customWidth="1"/>
    <col min="1539" max="1539" width="15.5703125" customWidth="1"/>
    <col min="1794" max="1794" width="57.42578125" bestFit="1" customWidth="1"/>
    <col min="1795" max="1795" width="15.5703125" customWidth="1"/>
    <col min="2050" max="2050" width="57.42578125" bestFit="1" customWidth="1"/>
    <col min="2051" max="2051" width="15.5703125" customWidth="1"/>
    <col min="2306" max="2306" width="57.42578125" bestFit="1" customWidth="1"/>
    <col min="2307" max="2307" width="15.5703125" customWidth="1"/>
    <col min="2562" max="2562" width="57.42578125" bestFit="1" customWidth="1"/>
    <col min="2563" max="2563" width="15.5703125" customWidth="1"/>
    <col min="2818" max="2818" width="57.42578125" bestFit="1" customWidth="1"/>
    <col min="2819" max="2819" width="15.5703125" customWidth="1"/>
    <col min="3074" max="3074" width="57.42578125" bestFit="1" customWidth="1"/>
    <col min="3075" max="3075" width="15.5703125" customWidth="1"/>
    <col min="3330" max="3330" width="57.42578125" bestFit="1" customWidth="1"/>
    <col min="3331" max="3331" width="15.5703125" customWidth="1"/>
    <col min="3586" max="3586" width="57.42578125" bestFit="1" customWidth="1"/>
    <col min="3587" max="3587" width="15.5703125" customWidth="1"/>
    <col min="3842" max="3842" width="57.42578125" bestFit="1" customWidth="1"/>
    <col min="3843" max="3843" width="15.5703125" customWidth="1"/>
    <col min="4098" max="4098" width="57.42578125" bestFit="1" customWidth="1"/>
    <col min="4099" max="4099" width="15.5703125" customWidth="1"/>
    <col min="4354" max="4354" width="57.42578125" bestFit="1" customWidth="1"/>
    <col min="4355" max="4355" width="15.5703125" customWidth="1"/>
    <col min="4610" max="4610" width="57.42578125" bestFit="1" customWidth="1"/>
    <col min="4611" max="4611" width="15.5703125" customWidth="1"/>
    <col min="4866" max="4866" width="57.42578125" bestFit="1" customWidth="1"/>
    <col min="4867" max="4867" width="15.5703125" customWidth="1"/>
    <col min="5122" max="5122" width="57.42578125" bestFit="1" customWidth="1"/>
    <col min="5123" max="5123" width="15.5703125" customWidth="1"/>
    <col min="5378" max="5378" width="57.42578125" bestFit="1" customWidth="1"/>
    <col min="5379" max="5379" width="15.5703125" customWidth="1"/>
    <col min="5634" max="5634" width="57.42578125" bestFit="1" customWidth="1"/>
    <col min="5635" max="5635" width="15.5703125" customWidth="1"/>
    <col min="5890" max="5890" width="57.42578125" bestFit="1" customWidth="1"/>
    <col min="5891" max="5891" width="15.5703125" customWidth="1"/>
    <col min="6146" max="6146" width="57.42578125" bestFit="1" customWidth="1"/>
    <col min="6147" max="6147" width="15.5703125" customWidth="1"/>
    <col min="6402" max="6402" width="57.42578125" bestFit="1" customWidth="1"/>
    <col min="6403" max="6403" width="15.5703125" customWidth="1"/>
    <col min="6658" max="6658" width="57.42578125" bestFit="1" customWidth="1"/>
    <col min="6659" max="6659" width="15.5703125" customWidth="1"/>
    <col min="6914" max="6914" width="57.42578125" bestFit="1" customWidth="1"/>
    <col min="6915" max="6915" width="15.5703125" customWidth="1"/>
    <col min="7170" max="7170" width="57.42578125" bestFit="1" customWidth="1"/>
    <col min="7171" max="7171" width="15.5703125" customWidth="1"/>
    <col min="7426" max="7426" width="57.42578125" bestFit="1" customWidth="1"/>
    <col min="7427" max="7427" width="15.5703125" customWidth="1"/>
    <col min="7682" max="7682" width="57.42578125" bestFit="1" customWidth="1"/>
    <col min="7683" max="7683" width="15.5703125" customWidth="1"/>
    <col min="7938" max="7938" width="57.42578125" bestFit="1" customWidth="1"/>
    <col min="7939" max="7939" width="15.5703125" customWidth="1"/>
    <col min="8194" max="8194" width="57.42578125" bestFit="1" customWidth="1"/>
    <col min="8195" max="8195" width="15.5703125" customWidth="1"/>
    <col min="8450" max="8450" width="57.42578125" bestFit="1" customWidth="1"/>
    <col min="8451" max="8451" width="15.5703125" customWidth="1"/>
    <col min="8706" max="8706" width="57.42578125" bestFit="1" customWidth="1"/>
    <col min="8707" max="8707" width="15.5703125" customWidth="1"/>
    <col min="8962" max="8962" width="57.42578125" bestFit="1" customWidth="1"/>
    <col min="8963" max="8963" width="15.5703125" customWidth="1"/>
    <col min="9218" max="9218" width="57.42578125" bestFit="1" customWidth="1"/>
    <col min="9219" max="9219" width="15.5703125" customWidth="1"/>
    <col min="9474" max="9474" width="57.42578125" bestFit="1" customWidth="1"/>
    <col min="9475" max="9475" width="15.5703125" customWidth="1"/>
    <col min="9730" max="9730" width="57.42578125" bestFit="1" customWidth="1"/>
    <col min="9731" max="9731" width="15.5703125" customWidth="1"/>
    <col min="9986" max="9986" width="57.42578125" bestFit="1" customWidth="1"/>
    <col min="9987" max="9987" width="15.5703125" customWidth="1"/>
    <col min="10242" max="10242" width="57.42578125" bestFit="1" customWidth="1"/>
    <col min="10243" max="10243" width="15.5703125" customWidth="1"/>
    <col min="10498" max="10498" width="57.42578125" bestFit="1" customWidth="1"/>
    <col min="10499" max="10499" width="15.5703125" customWidth="1"/>
    <col min="10754" max="10754" width="57.42578125" bestFit="1" customWidth="1"/>
    <col min="10755" max="10755" width="15.5703125" customWidth="1"/>
    <col min="11010" max="11010" width="57.42578125" bestFit="1" customWidth="1"/>
    <col min="11011" max="11011" width="15.5703125" customWidth="1"/>
    <col min="11266" max="11266" width="57.42578125" bestFit="1" customWidth="1"/>
    <col min="11267" max="11267" width="15.5703125" customWidth="1"/>
    <col min="11522" max="11522" width="57.42578125" bestFit="1" customWidth="1"/>
    <col min="11523" max="11523" width="15.5703125" customWidth="1"/>
    <col min="11778" max="11778" width="57.42578125" bestFit="1" customWidth="1"/>
    <col min="11779" max="11779" width="15.5703125" customWidth="1"/>
    <col min="12034" max="12034" width="57.42578125" bestFit="1" customWidth="1"/>
    <col min="12035" max="12035" width="15.5703125" customWidth="1"/>
    <col min="12290" max="12290" width="57.42578125" bestFit="1" customWidth="1"/>
    <col min="12291" max="12291" width="15.5703125" customWidth="1"/>
    <col min="12546" max="12546" width="57.42578125" bestFit="1" customWidth="1"/>
    <col min="12547" max="12547" width="15.5703125" customWidth="1"/>
    <col min="12802" max="12802" width="57.42578125" bestFit="1" customWidth="1"/>
    <col min="12803" max="12803" width="15.5703125" customWidth="1"/>
    <col min="13058" max="13058" width="57.42578125" bestFit="1" customWidth="1"/>
    <col min="13059" max="13059" width="15.5703125" customWidth="1"/>
    <col min="13314" max="13314" width="57.42578125" bestFit="1" customWidth="1"/>
    <col min="13315" max="13315" width="15.5703125" customWidth="1"/>
    <col min="13570" max="13570" width="57.42578125" bestFit="1" customWidth="1"/>
    <col min="13571" max="13571" width="15.5703125" customWidth="1"/>
    <col min="13826" max="13826" width="57.42578125" bestFit="1" customWidth="1"/>
    <col min="13827" max="13827" width="15.5703125" customWidth="1"/>
    <col min="14082" max="14082" width="57.42578125" bestFit="1" customWidth="1"/>
    <col min="14083" max="14083" width="15.5703125" customWidth="1"/>
    <col min="14338" max="14338" width="57.42578125" bestFit="1" customWidth="1"/>
    <col min="14339" max="14339" width="15.5703125" customWidth="1"/>
    <col min="14594" max="14594" width="57.42578125" bestFit="1" customWidth="1"/>
    <col min="14595" max="14595" width="15.5703125" customWidth="1"/>
    <col min="14850" max="14850" width="57.42578125" bestFit="1" customWidth="1"/>
    <col min="14851" max="14851" width="15.5703125" customWidth="1"/>
    <col min="15106" max="15106" width="57.42578125" bestFit="1" customWidth="1"/>
    <col min="15107" max="15107" width="15.5703125" customWidth="1"/>
    <col min="15362" max="15362" width="57.42578125" bestFit="1" customWidth="1"/>
    <col min="15363" max="15363" width="15.5703125" customWidth="1"/>
    <col min="15618" max="15618" width="57.42578125" bestFit="1" customWidth="1"/>
    <col min="15619" max="15619" width="15.5703125" customWidth="1"/>
    <col min="15874" max="15874" width="57.42578125" bestFit="1" customWidth="1"/>
    <col min="15875" max="15875" width="15.5703125" customWidth="1"/>
    <col min="16130" max="16130" width="57.42578125" bestFit="1" customWidth="1"/>
    <col min="16131" max="16131" width="15.5703125" customWidth="1"/>
  </cols>
  <sheetData>
    <row r="1" spans="2:142" x14ac:dyDescent="0.25">
      <c r="B1" s="2" t="s">
        <v>184</v>
      </c>
    </row>
    <row r="2" spans="2:142" x14ac:dyDescent="0.25">
      <c r="B2" s="2" t="s">
        <v>185</v>
      </c>
    </row>
    <row r="4" spans="2:142" x14ac:dyDescent="0.25">
      <c r="B4" s="16" t="s">
        <v>37</v>
      </c>
      <c r="C4" s="16"/>
      <c r="D4" s="16" t="s">
        <v>38</v>
      </c>
      <c r="E4" s="16" t="s">
        <v>38</v>
      </c>
      <c r="F4" s="16" t="s">
        <v>38</v>
      </c>
      <c r="G4" s="16" t="s">
        <v>38</v>
      </c>
      <c r="H4" s="16" t="s">
        <v>38</v>
      </c>
      <c r="I4" s="16" t="s">
        <v>38</v>
      </c>
      <c r="J4" s="16" t="s">
        <v>38</v>
      </c>
      <c r="K4" s="16" t="s">
        <v>38</v>
      </c>
      <c r="L4" s="16" t="s">
        <v>38</v>
      </c>
      <c r="M4" s="16" t="s">
        <v>38</v>
      </c>
      <c r="N4" s="16" t="s">
        <v>38</v>
      </c>
      <c r="O4" s="16" t="s">
        <v>38</v>
      </c>
      <c r="P4" s="16" t="s">
        <v>38</v>
      </c>
      <c r="Q4" s="16" t="s">
        <v>38</v>
      </c>
      <c r="R4" s="16" t="s">
        <v>38</v>
      </c>
      <c r="S4" s="16" t="s">
        <v>38</v>
      </c>
      <c r="T4" s="16" t="s">
        <v>38</v>
      </c>
      <c r="U4" s="16" t="s">
        <v>38</v>
      </c>
      <c r="V4" s="16" t="s">
        <v>38</v>
      </c>
      <c r="W4" s="16" t="s">
        <v>38</v>
      </c>
      <c r="X4" s="16" t="s">
        <v>38</v>
      </c>
      <c r="Y4" s="16" t="s">
        <v>38</v>
      </c>
      <c r="Z4" s="16" t="s">
        <v>38</v>
      </c>
      <c r="AA4" s="16" t="s">
        <v>38</v>
      </c>
      <c r="AB4" s="16" t="s">
        <v>38</v>
      </c>
      <c r="AC4" s="16" t="s">
        <v>38</v>
      </c>
      <c r="AD4" s="16" t="s">
        <v>38</v>
      </c>
      <c r="AE4" s="16" t="s">
        <v>38</v>
      </c>
      <c r="AF4" s="16" t="s">
        <v>38</v>
      </c>
      <c r="AG4" s="16" t="s">
        <v>38</v>
      </c>
      <c r="AH4" s="16" t="s">
        <v>38</v>
      </c>
      <c r="AI4" s="16" t="s">
        <v>38</v>
      </c>
      <c r="AJ4" s="16" t="s">
        <v>38</v>
      </c>
      <c r="AK4" s="16" t="s">
        <v>38</v>
      </c>
      <c r="AL4" s="16" t="s">
        <v>38</v>
      </c>
      <c r="AM4" s="16" t="s">
        <v>38</v>
      </c>
      <c r="AN4" s="16" t="s">
        <v>38</v>
      </c>
      <c r="AO4" s="16" t="s">
        <v>38</v>
      </c>
      <c r="AP4" s="16" t="s">
        <v>38</v>
      </c>
      <c r="AQ4" s="16" t="s">
        <v>38</v>
      </c>
      <c r="AR4" s="16" t="s">
        <v>38</v>
      </c>
      <c r="AS4" s="16" t="s">
        <v>38</v>
      </c>
      <c r="AT4" s="16" t="s">
        <v>38</v>
      </c>
      <c r="AU4" s="16" t="s">
        <v>38</v>
      </c>
      <c r="AV4" s="16" t="s">
        <v>38</v>
      </c>
      <c r="AW4" s="16" t="s">
        <v>38</v>
      </c>
      <c r="AX4" s="16" t="s">
        <v>38</v>
      </c>
      <c r="AY4" s="16" t="s">
        <v>38</v>
      </c>
      <c r="AZ4" s="16" t="s">
        <v>38</v>
      </c>
      <c r="BA4" s="16" t="s">
        <v>38</v>
      </c>
      <c r="BB4" s="16" t="s">
        <v>38</v>
      </c>
      <c r="BC4" s="16" t="s">
        <v>38</v>
      </c>
      <c r="BD4" s="16" t="s">
        <v>38</v>
      </c>
      <c r="BE4" s="16" t="s">
        <v>38</v>
      </c>
      <c r="BF4" s="16" t="s">
        <v>38</v>
      </c>
      <c r="BG4" s="16" t="s">
        <v>38</v>
      </c>
      <c r="BH4" s="16" t="s">
        <v>38</v>
      </c>
      <c r="BI4" s="16" t="s">
        <v>38</v>
      </c>
      <c r="BJ4" s="16" t="s">
        <v>38</v>
      </c>
      <c r="BK4" s="16" t="s">
        <v>38</v>
      </c>
      <c r="BL4" s="16" t="s">
        <v>38</v>
      </c>
      <c r="BM4" s="16" t="s">
        <v>38</v>
      </c>
      <c r="BN4" s="16" t="s">
        <v>38</v>
      </c>
      <c r="BO4" s="16" t="s">
        <v>38</v>
      </c>
      <c r="BP4" s="16" t="s">
        <v>38</v>
      </c>
      <c r="BQ4" s="16" t="s">
        <v>38</v>
      </c>
      <c r="BR4" s="16" t="s">
        <v>38</v>
      </c>
      <c r="BS4" s="16" t="s">
        <v>38</v>
      </c>
      <c r="BT4" s="16" t="s">
        <v>38</v>
      </c>
      <c r="BU4" s="16" t="s">
        <v>38</v>
      </c>
      <c r="BV4" s="16" t="s">
        <v>38</v>
      </c>
      <c r="BW4" s="16" t="s">
        <v>38</v>
      </c>
      <c r="BX4" s="16" t="s">
        <v>38</v>
      </c>
      <c r="BY4" s="16" t="s">
        <v>38</v>
      </c>
      <c r="BZ4" s="16" t="s">
        <v>38</v>
      </c>
      <c r="CA4" s="16" t="s">
        <v>38</v>
      </c>
      <c r="CB4" s="16" t="s">
        <v>38</v>
      </c>
      <c r="CC4" s="16" t="s">
        <v>38</v>
      </c>
      <c r="CD4" s="16" t="s">
        <v>38</v>
      </c>
      <c r="CE4" s="16" t="s">
        <v>38</v>
      </c>
      <c r="CF4" s="16" t="s">
        <v>38</v>
      </c>
      <c r="CG4" s="16" t="s">
        <v>38</v>
      </c>
      <c r="CH4" s="16" t="s">
        <v>38</v>
      </c>
      <c r="CI4" s="16" t="s">
        <v>38</v>
      </c>
      <c r="CJ4" s="16" t="s">
        <v>38</v>
      </c>
      <c r="CK4" s="16" t="s">
        <v>38</v>
      </c>
      <c r="CL4" s="16" t="s">
        <v>38</v>
      </c>
      <c r="CM4" s="16" t="s">
        <v>38</v>
      </c>
      <c r="CN4" s="16" t="s">
        <v>38</v>
      </c>
      <c r="CO4" s="16" t="s">
        <v>38</v>
      </c>
      <c r="CP4" s="16" t="s">
        <v>38</v>
      </c>
      <c r="CQ4" s="16" t="s">
        <v>38</v>
      </c>
      <c r="CR4" s="16" t="s">
        <v>38</v>
      </c>
      <c r="CS4" s="16" t="s">
        <v>38</v>
      </c>
      <c r="CT4" s="16" t="s">
        <v>38</v>
      </c>
      <c r="CU4" s="16" t="s">
        <v>38</v>
      </c>
      <c r="CV4" s="16" t="s">
        <v>38</v>
      </c>
      <c r="CW4" s="16" t="s">
        <v>38</v>
      </c>
      <c r="CX4" s="16" t="s">
        <v>38</v>
      </c>
      <c r="CY4" s="16" t="s">
        <v>38</v>
      </c>
      <c r="CZ4" s="16" t="s">
        <v>38</v>
      </c>
      <c r="DA4" s="16" t="s">
        <v>38</v>
      </c>
      <c r="DB4" s="16" t="s">
        <v>38</v>
      </c>
      <c r="DC4" s="16" t="s">
        <v>38</v>
      </c>
      <c r="DD4" s="16" t="s">
        <v>38</v>
      </c>
      <c r="DE4" s="16" t="s">
        <v>38</v>
      </c>
      <c r="DF4" s="16" t="s">
        <v>38</v>
      </c>
      <c r="DG4" s="16" t="s">
        <v>38</v>
      </c>
      <c r="DH4" s="16" t="s">
        <v>38</v>
      </c>
      <c r="DI4" s="16" t="s">
        <v>38</v>
      </c>
      <c r="DJ4" s="16" t="s">
        <v>38</v>
      </c>
      <c r="DK4" s="16" t="s">
        <v>38</v>
      </c>
      <c r="DL4" s="16" t="s">
        <v>38</v>
      </c>
      <c r="DM4" s="16" t="s">
        <v>38</v>
      </c>
      <c r="DN4" s="16" t="s">
        <v>38</v>
      </c>
      <c r="DO4" s="16" t="s">
        <v>38</v>
      </c>
      <c r="DP4" s="16" t="s">
        <v>38</v>
      </c>
      <c r="DQ4" s="16" t="s">
        <v>38</v>
      </c>
      <c r="DR4" s="16" t="s">
        <v>38</v>
      </c>
      <c r="DS4" s="16" t="s">
        <v>38</v>
      </c>
      <c r="DT4" s="16" t="s">
        <v>38</v>
      </c>
      <c r="DU4" s="16" t="s">
        <v>38</v>
      </c>
      <c r="DV4" s="16" t="s">
        <v>38</v>
      </c>
      <c r="DW4" s="16" t="s">
        <v>38</v>
      </c>
      <c r="DX4" s="16" t="s">
        <v>38</v>
      </c>
      <c r="DY4" s="16" t="s">
        <v>38</v>
      </c>
      <c r="DZ4" s="16" t="s">
        <v>38</v>
      </c>
      <c r="EA4" s="16" t="s">
        <v>38</v>
      </c>
      <c r="EB4" s="16" t="s">
        <v>38</v>
      </c>
      <c r="EC4" s="16" t="s">
        <v>38</v>
      </c>
      <c r="ED4" s="16" t="s">
        <v>38</v>
      </c>
      <c r="EE4" s="16" t="s">
        <v>38</v>
      </c>
      <c r="EF4" s="16" t="s">
        <v>38</v>
      </c>
      <c r="EG4" s="16" t="s">
        <v>38</v>
      </c>
      <c r="EH4" s="16" t="s">
        <v>38</v>
      </c>
      <c r="EI4" s="16" t="s">
        <v>38</v>
      </c>
      <c r="EJ4" s="16" t="s">
        <v>38</v>
      </c>
      <c r="EK4" s="16" t="s">
        <v>38</v>
      </c>
      <c r="EL4" s="16" t="s">
        <v>38</v>
      </c>
    </row>
    <row r="5" spans="2:142" x14ac:dyDescent="0.25">
      <c r="B5" s="16" t="s">
        <v>39</v>
      </c>
      <c r="C5" s="16"/>
      <c r="D5" s="16" t="s">
        <v>40</v>
      </c>
      <c r="E5" s="16" t="s">
        <v>41</v>
      </c>
      <c r="F5" s="16" t="s">
        <v>42</v>
      </c>
      <c r="G5" s="16" t="s">
        <v>43</v>
      </c>
      <c r="H5" s="16" t="s">
        <v>44</v>
      </c>
      <c r="I5" s="16" t="s">
        <v>45</v>
      </c>
      <c r="J5" s="16" t="s">
        <v>46</v>
      </c>
      <c r="K5" s="16" t="s">
        <v>47</v>
      </c>
      <c r="L5" s="16" t="s">
        <v>48</v>
      </c>
      <c r="M5" s="16" t="s">
        <v>49</v>
      </c>
      <c r="N5" s="16" t="s">
        <v>50</v>
      </c>
      <c r="O5" s="16" t="s">
        <v>51</v>
      </c>
      <c r="P5" s="16" t="s">
        <v>52</v>
      </c>
      <c r="Q5" s="16" t="s">
        <v>53</v>
      </c>
      <c r="R5" s="16" t="s">
        <v>54</v>
      </c>
      <c r="S5" s="16" t="s">
        <v>55</v>
      </c>
      <c r="T5" s="16" t="s">
        <v>56</v>
      </c>
      <c r="U5" s="16" t="s">
        <v>57</v>
      </c>
      <c r="V5" s="16" t="s">
        <v>58</v>
      </c>
      <c r="W5" s="16" t="s">
        <v>59</v>
      </c>
      <c r="X5" s="16" t="s">
        <v>60</v>
      </c>
      <c r="Y5" s="16" t="s">
        <v>61</v>
      </c>
      <c r="Z5" s="16" t="s">
        <v>62</v>
      </c>
      <c r="AA5" s="16" t="s">
        <v>63</v>
      </c>
      <c r="AB5" s="16" t="s">
        <v>64</v>
      </c>
      <c r="AC5" s="16" t="s">
        <v>65</v>
      </c>
      <c r="AD5" s="16" t="s">
        <v>66</v>
      </c>
      <c r="AE5" s="16" t="s">
        <v>67</v>
      </c>
      <c r="AF5" s="16" t="s">
        <v>68</v>
      </c>
      <c r="AG5" s="16" t="s">
        <v>69</v>
      </c>
      <c r="AH5" s="16" t="s">
        <v>70</v>
      </c>
      <c r="AI5" s="16" t="s">
        <v>71</v>
      </c>
      <c r="AJ5" s="16" t="s">
        <v>72</v>
      </c>
      <c r="AK5" s="16" t="s">
        <v>73</v>
      </c>
      <c r="AL5" s="16" t="s">
        <v>74</v>
      </c>
      <c r="AM5" s="16" t="s">
        <v>75</v>
      </c>
      <c r="AN5" s="16" t="s">
        <v>76</v>
      </c>
      <c r="AO5" s="16" t="s">
        <v>77</v>
      </c>
      <c r="AP5" s="16" t="s">
        <v>78</v>
      </c>
      <c r="AQ5" s="16" t="s">
        <v>79</v>
      </c>
      <c r="AR5" s="16" t="s">
        <v>80</v>
      </c>
      <c r="AS5" s="16" t="s">
        <v>81</v>
      </c>
      <c r="AT5" s="16" t="s">
        <v>82</v>
      </c>
      <c r="AU5" s="16" t="s">
        <v>83</v>
      </c>
      <c r="AV5" s="16" t="s">
        <v>84</v>
      </c>
      <c r="AW5" s="16" t="s">
        <v>85</v>
      </c>
      <c r="AX5" s="16" t="s">
        <v>86</v>
      </c>
      <c r="AY5" s="16" t="s">
        <v>87</v>
      </c>
      <c r="AZ5" s="16" t="s">
        <v>88</v>
      </c>
      <c r="BA5" s="16" t="s">
        <v>89</v>
      </c>
      <c r="BB5" s="16" t="s">
        <v>90</v>
      </c>
      <c r="BC5" s="16" t="s">
        <v>91</v>
      </c>
      <c r="BD5" s="16" t="s">
        <v>92</v>
      </c>
      <c r="BE5" s="16" t="s">
        <v>93</v>
      </c>
      <c r="BF5" s="16" t="s">
        <v>94</v>
      </c>
      <c r="BG5" s="16" t="s">
        <v>95</v>
      </c>
      <c r="BH5" s="16" t="s">
        <v>96</v>
      </c>
      <c r="BI5" s="16" t="s">
        <v>97</v>
      </c>
      <c r="BJ5" s="16" t="s">
        <v>98</v>
      </c>
      <c r="BK5" s="16" t="s">
        <v>99</v>
      </c>
      <c r="BL5" s="16" t="s">
        <v>100</v>
      </c>
      <c r="BM5" s="16" t="s">
        <v>101</v>
      </c>
      <c r="BN5" s="16" t="s">
        <v>102</v>
      </c>
      <c r="BO5" s="16" t="s">
        <v>103</v>
      </c>
      <c r="BP5" s="16" t="s">
        <v>104</v>
      </c>
      <c r="BQ5" s="16" t="s">
        <v>105</v>
      </c>
      <c r="BR5" s="16" t="s">
        <v>106</v>
      </c>
      <c r="BS5" s="16" t="s">
        <v>107</v>
      </c>
      <c r="BT5" s="16" t="s">
        <v>108</v>
      </c>
      <c r="BU5" s="16" t="s">
        <v>109</v>
      </c>
      <c r="BV5" s="16" t="s">
        <v>110</v>
      </c>
      <c r="BW5" s="16" t="s">
        <v>111</v>
      </c>
      <c r="BX5" s="17" t="s">
        <v>112</v>
      </c>
      <c r="BY5" s="17" t="s">
        <v>113</v>
      </c>
      <c r="BZ5" s="17" t="s">
        <v>114</v>
      </c>
      <c r="CA5" s="17" t="s">
        <v>115</v>
      </c>
      <c r="CB5" s="17" t="s">
        <v>116</v>
      </c>
      <c r="CC5" s="17" t="s">
        <v>117</v>
      </c>
      <c r="CD5" s="17" t="s">
        <v>118</v>
      </c>
      <c r="CE5" s="17" t="s">
        <v>119</v>
      </c>
      <c r="CF5" s="17" t="s">
        <v>120</v>
      </c>
      <c r="CG5" s="17" t="s">
        <v>121</v>
      </c>
      <c r="CH5" s="17" t="s">
        <v>122</v>
      </c>
      <c r="CI5" s="17" t="s">
        <v>123</v>
      </c>
      <c r="CJ5" s="16" t="s">
        <v>124</v>
      </c>
      <c r="CK5" s="16" t="s">
        <v>125</v>
      </c>
      <c r="CL5" s="16" t="s">
        <v>126</v>
      </c>
      <c r="CM5" s="16" t="s">
        <v>127</v>
      </c>
      <c r="CN5" s="16" t="s">
        <v>128</v>
      </c>
      <c r="CO5" s="16" t="s">
        <v>129</v>
      </c>
      <c r="CP5" s="16" t="s">
        <v>130</v>
      </c>
      <c r="CQ5" s="16" t="s">
        <v>131</v>
      </c>
      <c r="CR5" s="16" t="s">
        <v>132</v>
      </c>
      <c r="CS5" s="16" t="s">
        <v>133</v>
      </c>
      <c r="CT5" s="16" t="s">
        <v>134</v>
      </c>
      <c r="CU5" s="16" t="s">
        <v>135</v>
      </c>
      <c r="CV5" s="16" t="s">
        <v>136</v>
      </c>
      <c r="CW5" s="16" t="s">
        <v>137</v>
      </c>
      <c r="CX5" s="16" t="s">
        <v>138</v>
      </c>
      <c r="CY5" s="16" t="s">
        <v>139</v>
      </c>
      <c r="CZ5" s="16" t="s">
        <v>140</v>
      </c>
      <c r="DA5" s="16" t="s">
        <v>141</v>
      </c>
      <c r="DB5" s="16" t="s">
        <v>142</v>
      </c>
      <c r="DC5" s="16" t="s">
        <v>143</v>
      </c>
      <c r="DD5" s="16" t="s">
        <v>144</v>
      </c>
      <c r="DE5" s="16" t="s">
        <v>145</v>
      </c>
      <c r="DF5" s="16" t="s">
        <v>146</v>
      </c>
      <c r="DG5" s="16" t="s">
        <v>147</v>
      </c>
      <c r="DH5" s="16" t="s">
        <v>148</v>
      </c>
      <c r="DI5" s="16" t="s">
        <v>149</v>
      </c>
      <c r="DJ5" s="16" t="s">
        <v>150</v>
      </c>
      <c r="DK5" s="16" t="s">
        <v>151</v>
      </c>
      <c r="DL5" s="16" t="s">
        <v>152</v>
      </c>
      <c r="DM5" s="16" t="s">
        <v>153</v>
      </c>
      <c r="DN5" s="16" t="s">
        <v>154</v>
      </c>
      <c r="DO5" s="16" t="s">
        <v>155</v>
      </c>
      <c r="DP5" s="16" t="s">
        <v>156</v>
      </c>
      <c r="DQ5" s="16" t="s">
        <v>157</v>
      </c>
      <c r="DR5" s="16" t="s">
        <v>158</v>
      </c>
      <c r="DS5" s="16" t="s">
        <v>159</v>
      </c>
      <c r="DT5" s="16" t="s">
        <v>160</v>
      </c>
      <c r="DU5" s="16" t="s">
        <v>161</v>
      </c>
      <c r="DV5" s="16" t="s">
        <v>162</v>
      </c>
      <c r="DW5" s="16" t="s">
        <v>163</v>
      </c>
      <c r="DX5" s="16" t="s">
        <v>164</v>
      </c>
      <c r="DY5" s="16" t="s">
        <v>165</v>
      </c>
      <c r="DZ5" s="16" t="s">
        <v>166</v>
      </c>
      <c r="EA5" s="16" t="s">
        <v>167</v>
      </c>
      <c r="EB5" s="16" t="s">
        <v>168</v>
      </c>
      <c r="EC5" s="16" t="s">
        <v>169</v>
      </c>
      <c r="ED5" s="16" t="s">
        <v>170</v>
      </c>
      <c r="EE5" s="16" t="s">
        <v>171</v>
      </c>
      <c r="EF5" s="16" t="s">
        <v>172</v>
      </c>
      <c r="EG5" s="16" t="s">
        <v>173</v>
      </c>
      <c r="EH5" s="16" t="s">
        <v>174</v>
      </c>
      <c r="EI5" s="16" t="s">
        <v>175</v>
      </c>
      <c r="EJ5" s="16" t="s">
        <v>176</v>
      </c>
      <c r="EK5" s="16" t="s">
        <v>177</v>
      </c>
      <c r="EL5" s="16" t="s">
        <v>178</v>
      </c>
    </row>
    <row r="6" spans="2:142" x14ac:dyDescent="0.25">
      <c r="B6" s="20" t="s">
        <v>186</v>
      </c>
      <c r="C6" s="16"/>
      <c r="D6" s="16">
        <v>62.1</v>
      </c>
      <c r="E6" s="16">
        <v>56</v>
      </c>
      <c r="F6" s="16">
        <v>72.3</v>
      </c>
      <c r="G6" s="16">
        <v>78</v>
      </c>
      <c r="H6" s="16">
        <v>87.3</v>
      </c>
      <c r="I6" s="16">
        <v>89.5</v>
      </c>
      <c r="J6" s="16">
        <v>77.099999999999994</v>
      </c>
      <c r="K6" s="16">
        <v>88.7</v>
      </c>
      <c r="L6" s="16">
        <v>103.3</v>
      </c>
      <c r="M6" s="16">
        <v>79.400000000000006</v>
      </c>
      <c r="N6" s="16">
        <v>76.099999999999994</v>
      </c>
      <c r="O6" s="16">
        <v>75.5</v>
      </c>
      <c r="P6" s="16">
        <v>56</v>
      </c>
      <c r="Q6" s="16">
        <v>52.3</v>
      </c>
      <c r="R6" s="16">
        <v>70.3</v>
      </c>
      <c r="S6" s="16">
        <v>73</v>
      </c>
      <c r="T6" s="16">
        <v>87.3</v>
      </c>
      <c r="U6" s="16">
        <v>88.2</v>
      </c>
      <c r="V6" s="16">
        <v>79.599999999999994</v>
      </c>
      <c r="W6" s="16">
        <v>94.6</v>
      </c>
      <c r="X6" s="16">
        <v>104.5</v>
      </c>
      <c r="Y6" s="16">
        <v>78.3</v>
      </c>
      <c r="Z6" s="16">
        <v>83.1</v>
      </c>
      <c r="AA6" s="16">
        <v>62.3</v>
      </c>
      <c r="AB6" s="16">
        <v>58.7</v>
      </c>
      <c r="AC6" s="16">
        <v>53.9</v>
      </c>
      <c r="AD6" s="16">
        <v>76.900000000000006</v>
      </c>
      <c r="AE6" s="16">
        <v>76</v>
      </c>
      <c r="AF6" s="16">
        <v>97.5</v>
      </c>
      <c r="AG6" s="16">
        <v>92.3</v>
      </c>
      <c r="AH6" s="16">
        <v>85.3</v>
      </c>
      <c r="AI6" s="16">
        <v>94.6</v>
      </c>
      <c r="AJ6" s="16">
        <v>109.1</v>
      </c>
      <c r="AK6" s="16">
        <v>81</v>
      </c>
      <c r="AL6" s="16">
        <v>83.3</v>
      </c>
      <c r="AM6" s="16">
        <v>62.6</v>
      </c>
      <c r="AN6" s="16">
        <v>62.3</v>
      </c>
      <c r="AO6" s="16">
        <v>58.6</v>
      </c>
      <c r="AP6" s="16">
        <v>80</v>
      </c>
      <c r="AQ6" s="16">
        <v>82.5</v>
      </c>
      <c r="AR6" s="16">
        <v>98.6</v>
      </c>
      <c r="AS6" s="16">
        <v>99.2</v>
      </c>
      <c r="AT6" s="16">
        <v>87.1</v>
      </c>
      <c r="AU6" s="16">
        <v>99.3</v>
      </c>
      <c r="AV6" s="16">
        <v>106.3</v>
      </c>
      <c r="AW6" s="16">
        <v>84.6</v>
      </c>
      <c r="AX6" s="16">
        <v>86.4</v>
      </c>
      <c r="AY6" s="16">
        <v>64.400000000000006</v>
      </c>
      <c r="AZ6" s="16">
        <v>67.7</v>
      </c>
      <c r="BA6" s="16">
        <v>57.9</v>
      </c>
      <c r="BB6" s="16">
        <v>72.099999999999994</v>
      </c>
      <c r="BC6" s="16">
        <v>87</v>
      </c>
      <c r="BD6" s="16">
        <v>100.2</v>
      </c>
      <c r="BE6" s="16">
        <v>100.4</v>
      </c>
      <c r="BF6" s="16">
        <v>94.9</v>
      </c>
      <c r="BG6" s="16">
        <v>109</v>
      </c>
      <c r="BH6" s="16">
        <v>110.9</v>
      </c>
      <c r="BI6" s="16">
        <v>90.4</v>
      </c>
      <c r="BJ6" s="16">
        <v>90.1</v>
      </c>
      <c r="BK6" s="16">
        <v>67.3</v>
      </c>
      <c r="BL6" s="16">
        <v>79.7</v>
      </c>
      <c r="BM6" s="16">
        <v>63.9</v>
      </c>
      <c r="BN6" s="16">
        <v>84.3</v>
      </c>
      <c r="BO6" s="16">
        <v>88.8</v>
      </c>
      <c r="BP6" s="16">
        <v>109.7</v>
      </c>
      <c r="BQ6" s="16">
        <v>106.4</v>
      </c>
      <c r="BR6" s="16">
        <v>99.7</v>
      </c>
      <c r="BS6" s="16">
        <v>111.9</v>
      </c>
      <c r="BT6" s="16">
        <v>118.6</v>
      </c>
      <c r="BU6" s="16">
        <v>97</v>
      </c>
      <c r="BV6" s="16">
        <v>96.6</v>
      </c>
      <c r="BW6" s="16">
        <v>82.4</v>
      </c>
      <c r="BX6" s="16">
        <v>80.3</v>
      </c>
      <c r="BY6" s="16">
        <v>67.8</v>
      </c>
      <c r="BZ6" s="16">
        <v>89.9</v>
      </c>
      <c r="CA6" s="16">
        <v>100</v>
      </c>
      <c r="CB6" s="16">
        <v>109.7</v>
      </c>
      <c r="CC6" s="16">
        <v>114.6</v>
      </c>
      <c r="CD6" s="16">
        <v>104.4</v>
      </c>
      <c r="CE6" s="16">
        <v>117.3</v>
      </c>
      <c r="CF6" s="16">
        <v>123.7</v>
      </c>
      <c r="CG6" s="16">
        <v>102.9</v>
      </c>
      <c r="CH6" s="16">
        <v>99.6</v>
      </c>
      <c r="CI6" s="16">
        <v>89.7</v>
      </c>
      <c r="CJ6" s="16">
        <v>79.3</v>
      </c>
      <c r="CK6" s="16">
        <v>74.3</v>
      </c>
      <c r="CL6" s="16">
        <v>85.7</v>
      </c>
      <c r="CM6" s="16">
        <v>107.2</v>
      </c>
      <c r="CN6" s="16">
        <v>120.8</v>
      </c>
      <c r="CO6" s="16">
        <v>127.5</v>
      </c>
      <c r="CP6" s="16">
        <v>116.3</v>
      </c>
      <c r="CQ6" s="16">
        <v>128.9</v>
      </c>
      <c r="CR6" s="16">
        <v>142.69999999999999</v>
      </c>
      <c r="CS6" s="16">
        <v>112.7</v>
      </c>
      <c r="CT6" s="16">
        <v>106.4</v>
      </c>
      <c r="CU6" s="16">
        <v>107.3</v>
      </c>
      <c r="CV6" s="16">
        <v>84.9</v>
      </c>
      <c r="CW6" s="16">
        <v>76.099999999999994</v>
      </c>
      <c r="CX6" s="16">
        <v>103.4</v>
      </c>
      <c r="CY6" s="16">
        <v>101.4</v>
      </c>
      <c r="CZ6" s="16">
        <v>126.7</v>
      </c>
      <c r="DA6" s="16">
        <v>129.30000000000001</v>
      </c>
      <c r="DB6" s="16">
        <v>116.7</v>
      </c>
      <c r="DC6" s="16">
        <v>133.30000000000001</v>
      </c>
      <c r="DD6" s="16">
        <v>143.4</v>
      </c>
      <c r="DE6" s="16">
        <v>106.8</v>
      </c>
      <c r="DF6" s="16">
        <v>107.4</v>
      </c>
      <c r="DG6" s="16">
        <v>110.1</v>
      </c>
      <c r="DH6" s="16">
        <v>88</v>
      </c>
      <c r="DI6" s="16">
        <v>75.5</v>
      </c>
      <c r="DJ6" s="16">
        <v>95.5</v>
      </c>
      <c r="DK6" s="16">
        <v>111.4</v>
      </c>
      <c r="DL6" s="16">
        <v>139.4</v>
      </c>
      <c r="DM6" s="16">
        <v>131.9</v>
      </c>
      <c r="DN6" s="16">
        <v>119</v>
      </c>
      <c r="DO6" s="16">
        <v>138.9</v>
      </c>
      <c r="DP6" s="16">
        <v>142.4</v>
      </c>
      <c r="DQ6" s="16">
        <v>116</v>
      </c>
      <c r="DR6" s="16">
        <v>118.5</v>
      </c>
      <c r="DS6" s="16">
        <v>108.8</v>
      </c>
      <c r="DT6" s="16">
        <v>92.4</v>
      </c>
      <c r="DU6" s="16">
        <v>76.900000000000006</v>
      </c>
      <c r="DV6" s="16">
        <v>104.1</v>
      </c>
      <c r="DW6" s="16">
        <v>110.1</v>
      </c>
      <c r="DX6" s="16">
        <v>139.5</v>
      </c>
      <c r="DY6" s="16">
        <v>139.69999999999999</v>
      </c>
      <c r="DZ6" s="16">
        <v>127.8</v>
      </c>
      <c r="EA6" s="16">
        <v>144.1</v>
      </c>
      <c r="EB6" s="16">
        <v>158.30000000000001</v>
      </c>
      <c r="EC6" s="16">
        <v>124.7</v>
      </c>
      <c r="ED6" s="16">
        <v>124.1</v>
      </c>
      <c r="EE6" s="16">
        <v>119.4</v>
      </c>
      <c r="EF6" s="16">
        <v>98.3</v>
      </c>
      <c r="EG6" s="16">
        <v>84.5</v>
      </c>
      <c r="EH6" s="16">
        <v>49.3</v>
      </c>
      <c r="EI6" s="16">
        <v>29.7</v>
      </c>
      <c r="EJ6" s="16">
        <v>30.9</v>
      </c>
      <c r="EK6" s="16">
        <v>51.9</v>
      </c>
      <c r="EL6" s="16">
        <v>66.2</v>
      </c>
    </row>
    <row r="7" spans="2:142" x14ac:dyDescent="0.25">
      <c r="B7" s="21" t="s">
        <v>187</v>
      </c>
      <c r="C7" s="16"/>
      <c r="D7" s="16">
        <v>112.9</v>
      </c>
      <c r="E7" s="16">
        <v>105.8</v>
      </c>
      <c r="F7" s="16">
        <v>105.8</v>
      </c>
      <c r="G7" s="16">
        <v>105.8</v>
      </c>
      <c r="H7" s="16">
        <v>104.1</v>
      </c>
      <c r="I7" s="16">
        <v>104.1</v>
      </c>
      <c r="J7" s="16">
        <v>104.1</v>
      </c>
      <c r="K7" s="16">
        <v>103.2</v>
      </c>
      <c r="L7" s="16">
        <v>103.2</v>
      </c>
      <c r="M7" s="16">
        <v>103.2</v>
      </c>
      <c r="N7" s="16">
        <v>102</v>
      </c>
      <c r="O7" s="16">
        <v>102</v>
      </c>
      <c r="P7" s="16">
        <v>102</v>
      </c>
      <c r="Q7" s="16">
        <v>102.1</v>
      </c>
      <c r="R7" s="16">
        <v>102.1</v>
      </c>
      <c r="S7" s="16">
        <v>102.1</v>
      </c>
      <c r="T7" s="16">
        <v>105.3</v>
      </c>
      <c r="U7" s="16">
        <v>105.3</v>
      </c>
      <c r="V7" s="16">
        <v>105.3</v>
      </c>
      <c r="W7" s="16">
        <v>97.8</v>
      </c>
      <c r="X7" s="16">
        <v>97.8</v>
      </c>
      <c r="Y7" s="16">
        <v>97.8</v>
      </c>
      <c r="Z7" s="16">
        <v>103.1</v>
      </c>
      <c r="AA7" s="16">
        <v>103.1</v>
      </c>
      <c r="AB7" s="16">
        <v>103.1</v>
      </c>
      <c r="AC7" s="16">
        <v>100</v>
      </c>
      <c r="AD7" s="16">
        <v>100.1</v>
      </c>
      <c r="AE7" s="16">
        <v>100.1</v>
      </c>
      <c r="AF7" s="16">
        <v>103.7</v>
      </c>
      <c r="AG7" s="16">
        <v>103.7</v>
      </c>
      <c r="AH7" s="16">
        <v>103.7</v>
      </c>
      <c r="AI7" s="16">
        <v>101.4</v>
      </c>
      <c r="AJ7" s="16">
        <v>101.4</v>
      </c>
      <c r="AK7" s="16">
        <v>101.4</v>
      </c>
      <c r="AL7" s="16">
        <v>104.9</v>
      </c>
      <c r="AM7" s="16">
        <v>104.7</v>
      </c>
      <c r="AN7" s="16">
        <v>104.7</v>
      </c>
      <c r="AO7" s="16">
        <v>102.9</v>
      </c>
      <c r="AP7" s="16">
        <v>102.9</v>
      </c>
      <c r="AQ7" s="16">
        <v>102.9</v>
      </c>
      <c r="AR7" s="16">
        <v>110.7</v>
      </c>
      <c r="AS7" s="16">
        <v>110.7</v>
      </c>
      <c r="AT7" s="16">
        <v>110.7</v>
      </c>
      <c r="AU7" s="16">
        <v>107</v>
      </c>
      <c r="AV7" s="16">
        <v>107</v>
      </c>
      <c r="AW7" s="16">
        <v>107</v>
      </c>
      <c r="AX7" s="16">
        <v>107.9</v>
      </c>
      <c r="AY7" s="16">
        <v>107.9</v>
      </c>
      <c r="AZ7" s="16">
        <v>107.9</v>
      </c>
      <c r="BA7" s="16">
        <v>101</v>
      </c>
      <c r="BB7" s="16">
        <v>101</v>
      </c>
      <c r="BC7" s="16">
        <v>101</v>
      </c>
      <c r="BD7" s="16">
        <v>107.1</v>
      </c>
      <c r="BE7" s="16">
        <v>107.1</v>
      </c>
      <c r="BF7" s="16">
        <v>107.1</v>
      </c>
      <c r="BG7" s="16">
        <v>99</v>
      </c>
      <c r="BH7" s="16">
        <v>99</v>
      </c>
      <c r="BI7" s="16">
        <v>102.2</v>
      </c>
      <c r="BJ7" s="16">
        <v>99.7</v>
      </c>
      <c r="BK7" s="16">
        <v>100.8</v>
      </c>
      <c r="BL7" s="16">
        <v>95.3</v>
      </c>
      <c r="BM7" s="16">
        <v>93</v>
      </c>
      <c r="BN7" s="16">
        <v>97.6</v>
      </c>
      <c r="BO7" s="16">
        <v>99.2</v>
      </c>
      <c r="BP7" s="16">
        <v>107</v>
      </c>
      <c r="BQ7" s="16">
        <v>112.2</v>
      </c>
      <c r="BR7" s="16">
        <v>101</v>
      </c>
      <c r="BS7" s="16">
        <v>102.3</v>
      </c>
      <c r="BT7" s="16">
        <v>105.8</v>
      </c>
      <c r="BU7" s="16">
        <v>101.6</v>
      </c>
      <c r="BV7" s="16">
        <v>100.1</v>
      </c>
      <c r="BW7" s="16">
        <v>98</v>
      </c>
      <c r="BX7" s="16">
        <v>95.9</v>
      </c>
      <c r="BY7" s="16">
        <v>88.1</v>
      </c>
      <c r="BZ7" s="16">
        <v>99</v>
      </c>
      <c r="CA7" s="16">
        <v>98.6</v>
      </c>
      <c r="CB7" s="16">
        <v>101</v>
      </c>
      <c r="CC7" s="16">
        <v>99.6</v>
      </c>
      <c r="CD7" s="16">
        <v>95.9</v>
      </c>
      <c r="CE7" s="16">
        <v>102.8</v>
      </c>
      <c r="CF7" s="16">
        <v>108.5</v>
      </c>
      <c r="CG7" s="16">
        <v>104.5</v>
      </c>
      <c r="CH7" s="16">
        <v>102.2</v>
      </c>
      <c r="CI7" s="16">
        <v>104</v>
      </c>
      <c r="CJ7" s="16">
        <v>90.8</v>
      </c>
      <c r="CK7" s="16">
        <v>95.6</v>
      </c>
      <c r="CL7" s="16">
        <v>98.3</v>
      </c>
      <c r="CM7" s="16">
        <v>104</v>
      </c>
      <c r="CN7" s="16">
        <v>110.4</v>
      </c>
      <c r="CO7" s="16">
        <v>110.3</v>
      </c>
      <c r="CP7" s="16">
        <v>104.8</v>
      </c>
      <c r="CQ7" s="16">
        <v>107.6</v>
      </c>
      <c r="CR7" s="16">
        <v>111.5</v>
      </c>
      <c r="CS7" s="16">
        <v>104.8</v>
      </c>
      <c r="CT7" s="16">
        <v>98.5</v>
      </c>
      <c r="CU7" s="16">
        <v>95.3</v>
      </c>
      <c r="CV7" s="16">
        <v>92.7</v>
      </c>
      <c r="CW7" s="16">
        <v>94.4</v>
      </c>
      <c r="CX7" s="16">
        <v>96.8</v>
      </c>
      <c r="CY7" s="16">
        <v>97.6</v>
      </c>
      <c r="CZ7" s="16">
        <v>107.2</v>
      </c>
      <c r="DA7" s="16">
        <v>115.2</v>
      </c>
      <c r="DB7" s="16">
        <v>103</v>
      </c>
      <c r="DC7" s="16">
        <v>108.7</v>
      </c>
      <c r="DD7" s="16">
        <v>114.1</v>
      </c>
      <c r="DE7" s="16">
        <v>108.9</v>
      </c>
      <c r="DF7" s="16">
        <v>107.8</v>
      </c>
      <c r="DG7" s="16">
        <v>103.3</v>
      </c>
      <c r="DH7" s="16">
        <v>97.3</v>
      </c>
      <c r="DI7" s="16">
        <v>96.8</v>
      </c>
      <c r="DJ7" s="16">
        <v>104.3</v>
      </c>
      <c r="DK7" s="16">
        <v>107.3</v>
      </c>
      <c r="DL7" s="16">
        <v>128.4</v>
      </c>
      <c r="DM7" s="16">
        <v>137.5</v>
      </c>
      <c r="DN7" s="16">
        <v>107.4</v>
      </c>
      <c r="DO7" s="16">
        <v>119.8</v>
      </c>
      <c r="DP7" s="16">
        <v>126.6</v>
      </c>
      <c r="DQ7" s="16">
        <v>114.3</v>
      </c>
      <c r="DR7" s="16">
        <v>116.9</v>
      </c>
      <c r="DS7" s="16">
        <v>112.4</v>
      </c>
      <c r="DT7" s="16">
        <v>97.1</v>
      </c>
      <c r="DU7" s="16">
        <v>92.3</v>
      </c>
      <c r="DV7" s="16">
        <v>99.9</v>
      </c>
      <c r="DW7" s="16">
        <v>105.2</v>
      </c>
      <c r="DX7" s="16">
        <v>122.4</v>
      </c>
      <c r="DY7" s="16">
        <v>131.6</v>
      </c>
      <c r="DZ7" s="16">
        <v>109.7</v>
      </c>
      <c r="EA7" s="16">
        <v>131.5</v>
      </c>
      <c r="EB7" s="16">
        <v>123.1</v>
      </c>
      <c r="EC7" s="16">
        <v>116.7</v>
      </c>
      <c r="ED7" s="16">
        <v>113</v>
      </c>
      <c r="EE7" s="16">
        <v>112.9</v>
      </c>
      <c r="EF7" s="16">
        <v>105.8</v>
      </c>
      <c r="EG7" s="16">
        <v>94.4</v>
      </c>
      <c r="EH7" s="16">
        <v>93.9</v>
      </c>
      <c r="EI7" s="16">
        <v>98.9</v>
      </c>
      <c r="EJ7" s="16">
        <v>115.1</v>
      </c>
      <c r="EK7" s="16">
        <v>92</v>
      </c>
      <c r="EL7" s="16">
        <v>95.8</v>
      </c>
    </row>
    <row r="8" spans="2:142" x14ac:dyDescent="0.25">
      <c r="B8" s="16" t="s">
        <v>181</v>
      </c>
      <c r="C8" s="16"/>
      <c r="D8" s="22">
        <f>+D6/D7*100</f>
        <v>55.004428697962794</v>
      </c>
      <c r="E8" s="22">
        <f t="shared" ref="E8:BP8" si="0">+E6/E7*100</f>
        <v>52.930056710775055</v>
      </c>
      <c r="F8" s="22">
        <f t="shared" si="0"/>
        <v>68.336483931947072</v>
      </c>
      <c r="G8" s="22">
        <f t="shared" si="0"/>
        <v>73.724007561436679</v>
      </c>
      <c r="H8" s="22">
        <f t="shared" si="0"/>
        <v>83.861671469740642</v>
      </c>
      <c r="I8" s="22">
        <f t="shared" si="0"/>
        <v>85.97502401536984</v>
      </c>
      <c r="J8" s="22">
        <f t="shared" si="0"/>
        <v>74.063400576368878</v>
      </c>
      <c r="K8" s="22">
        <f t="shared" si="0"/>
        <v>85.949612403100772</v>
      </c>
      <c r="L8" s="22">
        <f t="shared" si="0"/>
        <v>100.09689922480621</v>
      </c>
      <c r="M8" s="22">
        <f t="shared" si="0"/>
        <v>76.937984496124031</v>
      </c>
      <c r="N8" s="22">
        <f t="shared" si="0"/>
        <v>74.607843137254889</v>
      </c>
      <c r="O8" s="22">
        <f t="shared" si="0"/>
        <v>74.019607843137265</v>
      </c>
      <c r="P8" s="22">
        <f t="shared" si="0"/>
        <v>54.901960784313729</v>
      </c>
      <c r="Q8" s="22">
        <f t="shared" si="0"/>
        <v>51.22428991185113</v>
      </c>
      <c r="R8" s="22">
        <f t="shared" si="0"/>
        <v>68.854064642507353</v>
      </c>
      <c r="S8" s="22">
        <f t="shared" si="0"/>
        <v>71.498530852105773</v>
      </c>
      <c r="T8" s="22">
        <f t="shared" si="0"/>
        <v>82.905982905982896</v>
      </c>
      <c r="U8" s="22">
        <f t="shared" si="0"/>
        <v>83.760683760683762</v>
      </c>
      <c r="V8" s="22">
        <f t="shared" si="0"/>
        <v>75.59354226020892</v>
      </c>
      <c r="W8" s="22">
        <f t="shared" si="0"/>
        <v>96.7280163599182</v>
      </c>
      <c r="X8" s="22">
        <f t="shared" si="0"/>
        <v>106.85071574642126</v>
      </c>
      <c r="Y8" s="22">
        <f t="shared" si="0"/>
        <v>80.061349693251543</v>
      </c>
      <c r="Z8" s="22">
        <f t="shared" si="0"/>
        <v>80.601357904946653</v>
      </c>
      <c r="AA8" s="22">
        <f t="shared" si="0"/>
        <v>60.426770126091178</v>
      </c>
      <c r="AB8" s="22">
        <f t="shared" si="0"/>
        <v>56.935014548981577</v>
      </c>
      <c r="AC8" s="22">
        <f t="shared" si="0"/>
        <v>53.900000000000006</v>
      </c>
      <c r="AD8" s="22">
        <f t="shared" si="0"/>
        <v>76.823176823176837</v>
      </c>
      <c r="AE8" s="22">
        <f t="shared" si="0"/>
        <v>75.924075924075936</v>
      </c>
      <c r="AF8" s="22">
        <f t="shared" si="0"/>
        <v>94.021215043394406</v>
      </c>
      <c r="AG8" s="22">
        <f t="shared" si="0"/>
        <v>89.006750241080042</v>
      </c>
      <c r="AH8" s="22">
        <f t="shared" si="0"/>
        <v>82.256509161041464</v>
      </c>
      <c r="AI8" s="22">
        <f t="shared" si="0"/>
        <v>93.293885601577898</v>
      </c>
      <c r="AJ8" s="22">
        <f t="shared" si="0"/>
        <v>107.59368836291911</v>
      </c>
      <c r="AK8" s="22">
        <f t="shared" si="0"/>
        <v>79.881656804733723</v>
      </c>
      <c r="AL8" s="22">
        <f t="shared" si="0"/>
        <v>79.408960915157294</v>
      </c>
      <c r="AM8" s="22">
        <f t="shared" si="0"/>
        <v>59.789875835721105</v>
      </c>
      <c r="AN8" s="22">
        <f t="shared" si="0"/>
        <v>59.50334288443171</v>
      </c>
      <c r="AO8" s="22">
        <f t="shared" si="0"/>
        <v>56.948493683187564</v>
      </c>
      <c r="AP8" s="22">
        <f t="shared" si="0"/>
        <v>77.745383867832842</v>
      </c>
      <c r="AQ8" s="22">
        <f t="shared" si="0"/>
        <v>80.174927113702623</v>
      </c>
      <c r="AR8" s="22">
        <f t="shared" si="0"/>
        <v>89.069557362240275</v>
      </c>
      <c r="AS8" s="22">
        <f t="shared" si="0"/>
        <v>89.611562782294484</v>
      </c>
      <c r="AT8" s="22">
        <f t="shared" si="0"/>
        <v>78.681120144534759</v>
      </c>
      <c r="AU8" s="22">
        <f t="shared" si="0"/>
        <v>92.803738317757009</v>
      </c>
      <c r="AV8" s="22">
        <f t="shared" si="0"/>
        <v>99.345794392523359</v>
      </c>
      <c r="AW8" s="22">
        <f t="shared" si="0"/>
        <v>79.065420560747654</v>
      </c>
      <c r="AX8" s="22">
        <f t="shared" si="0"/>
        <v>80.07414272474513</v>
      </c>
      <c r="AY8" s="22">
        <f t="shared" si="0"/>
        <v>59.684893419833188</v>
      </c>
      <c r="AZ8" s="22">
        <f t="shared" si="0"/>
        <v>62.743280815569968</v>
      </c>
      <c r="BA8" s="22">
        <f t="shared" si="0"/>
        <v>57.326732673267323</v>
      </c>
      <c r="BB8" s="22">
        <f t="shared" si="0"/>
        <v>71.386138613861377</v>
      </c>
      <c r="BC8" s="22">
        <f t="shared" si="0"/>
        <v>86.138613861386133</v>
      </c>
      <c r="BD8" s="22">
        <f t="shared" si="0"/>
        <v>93.557422969187684</v>
      </c>
      <c r="BE8" s="22">
        <f t="shared" si="0"/>
        <v>93.744164332399635</v>
      </c>
      <c r="BF8" s="22">
        <f t="shared" si="0"/>
        <v>88.608776844070974</v>
      </c>
      <c r="BG8" s="22">
        <f t="shared" si="0"/>
        <v>110.1010101010101</v>
      </c>
      <c r="BH8" s="22">
        <f t="shared" si="0"/>
        <v>112.02020202020202</v>
      </c>
      <c r="BI8" s="22">
        <f t="shared" si="0"/>
        <v>88.454011741682976</v>
      </c>
      <c r="BJ8" s="22">
        <f t="shared" si="0"/>
        <v>90.371113340020045</v>
      </c>
      <c r="BK8" s="22">
        <f t="shared" si="0"/>
        <v>66.765873015873012</v>
      </c>
      <c r="BL8" s="22">
        <f t="shared" si="0"/>
        <v>83.630640083945437</v>
      </c>
      <c r="BM8" s="22">
        <f t="shared" si="0"/>
        <v>68.709677419354847</v>
      </c>
      <c r="BN8" s="22">
        <f t="shared" si="0"/>
        <v>86.372950819672127</v>
      </c>
      <c r="BO8" s="22">
        <f t="shared" si="0"/>
        <v>89.516129032258064</v>
      </c>
      <c r="BP8" s="22">
        <f t="shared" si="0"/>
        <v>102.52336448598132</v>
      </c>
      <c r="BQ8" s="22">
        <f t="shared" ref="BQ8:EB8" si="1">+BQ6/BQ7*100</f>
        <v>94.830659536541901</v>
      </c>
      <c r="BR8" s="22">
        <f t="shared" si="1"/>
        <v>98.712871287128706</v>
      </c>
      <c r="BS8" s="22">
        <f t="shared" si="1"/>
        <v>109.38416422287392</v>
      </c>
      <c r="BT8" s="22">
        <f t="shared" si="1"/>
        <v>112.09829867674858</v>
      </c>
      <c r="BU8" s="22">
        <f t="shared" si="1"/>
        <v>95.472440944881896</v>
      </c>
      <c r="BV8" s="22">
        <f t="shared" si="1"/>
        <v>96.503496503496507</v>
      </c>
      <c r="BW8" s="22">
        <f t="shared" si="1"/>
        <v>84.081632653061234</v>
      </c>
      <c r="BX8" s="22">
        <f t="shared" si="1"/>
        <v>83.733055265901967</v>
      </c>
      <c r="BY8" s="22">
        <f t="shared" si="1"/>
        <v>76.95800227014756</v>
      </c>
      <c r="BZ8" s="22">
        <f t="shared" si="1"/>
        <v>90.808080808080817</v>
      </c>
      <c r="CA8" s="22">
        <f t="shared" si="1"/>
        <v>101.41987829614605</v>
      </c>
      <c r="CB8" s="22">
        <f t="shared" si="1"/>
        <v>108.61386138613862</v>
      </c>
      <c r="CC8" s="22">
        <f t="shared" si="1"/>
        <v>115.06024096385543</v>
      </c>
      <c r="CD8" s="22">
        <f t="shared" si="1"/>
        <v>108.86339937434828</v>
      </c>
      <c r="CE8" s="22">
        <f t="shared" si="1"/>
        <v>114.10505836575875</v>
      </c>
      <c r="CF8" s="22">
        <f t="shared" si="1"/>
        <v>114.00921658986177</v>
      </c>
      <c r="CG8" s="22">
        <f t="shared" si="1"/>
        <v>98.4688995215311</v>
      </c>
      <c r="CH8" s="22">
        <f t="shared" si="1"/>
        <v>97.455968688845402</v>
      </c>
      <c r="CI8" s="22">
        <f t="shared" si="1"/>
        <v>86.25</v>
      </c>
      <c r="CJ8" s="22">
        <f t="shared" si="1"/>
        <v>87.334801762114537</v>
      </c>
      <c r="CK8" s="22">
        <f t="shared" si="1"/>
        <v>77.719665271966534</v>
      </c>
      <c r="CL8" s="22">
        <f t="shared" si="1"/>
        <v>87.18209562563581</v>
      </c>
      <c r="CM8" s="22">
        <f t="shared" si="1"/>
        <v>103.07692307692309</v>
      </c>
      <c r="CN8" s="22">
        <f t="shared" si="1"/>
        <v>109.42028985507247</v>
      </c>
      <c r="CO8" s="22">
        <f t="shared" si="1"/>
        <v>115.59383499546692</v>
      </c>
      <c r="CP8" s="22">
        <f t="shared" si="1"/>
        <v>110.97328244274809</v>
      </c>
      <c r="CQ8" s="22">
        <f t="shared" si="1"/>
        <v>119.79553903345726</v>
      </c>
      <c r="CR8" s="22">
        <f t="shared" si="1"/>
        <v>127.98206278026905</v>
      </c>
      <c r="CS8" s="22">
        <f t="shared" si="1"/>
        <v>107.53816793893129</v>
      </c>
      <c r="CT8" s="22">
        <f t="shared" si="1"/>
        <v>108.02030456852792</v>
      </c>
      <c r="CU8" s="22">
        <f t="shared" si="1"/>
        <v>112.59181532004196</v>
      </c>
      <c r="CV8" s="22">
        <f t="shared" si="1"/>
        <v>91.585760517799358</v>
      </c>
      <c r="CW8" s="22">
        <f t="shared" si="1"/>
        <v>80.61440677966101</v>
      </c>
      <c r="CX8" s="22">
        <f t="shared" si="1"/>
        <v>106.81818181818184</v>
      </c>
      <c r="CY8" s="22">
        <f t="shared" si="1"/>
        <v>103.89344262295084</v>
      </c>
      <c r="CZ8" s="22">
        <f t="shared" si="1"/>
        <v>118.19029850746267</v>
      </c>
      <c r="DA8" s="22">
        <f t="shared" si="1"/>
        <v>112.23958333333334</v>
      </c>
      <c r="DB8" s="22">
        <f t="shared" si="1"/>
        <v>113.30097087378641</v>
      </c>
      <c r="DC8" s="22">
        <f t="shared" si="1"/>
        <v>122.63109475620976</v>
      </c>
      <c r="DD8" s="22">
        <f t="shared" si="1"/>
        <v>125.67922874671342</v>
      </c>
      <c r="DE8" s="22">
        <f t="shared" si="1"/>
        <v>98.071625344352611</v>
      </c>
      <c r="DF8" s="22">
        <f t="shared" si="1"/>
        <v>99.62894248608535</v>
      </c>
      <c r="DG8" s="22">
        <f t="shared" si="1"/>
        <v>106.58276863504356</v>
      </c>
      <c r="DH8" s="22">
        <f t="shared" si="1"/>
        <v>90.441932168550878</v>
      </c>
      <c r="DI8" s="22">
        <f t="shared" si="1"/>
        <v>77.995867768595033</v>
      </c>
      <c r="DJ8" s="22">
        <f t="shared" si="1"/>
        <v>91.562799616490892</v>
      </c>
      <c r="DK8" s="22">
        <f t="shared" si="1"/>
        <v>103.8210624417521</v>
      </c>
      <c r="DL8" s="22">
        <f t="shared" si="1"/>
        <v>108.56697819314643</v>
      </c>
      <c r="DM8" s="22">
        <f t="shared" si="1"/>
        <v>95.927272727272722</v>
      </c>
      <c r="DN8" s="22">
        <f t="shared" si="1"/>
        <v>110.80074487895718</v>
      </c>
      <c r="DO8" s="22">
        <f t="shared" si="1"/>
        <v>115.9432387312187</v>
      </c>
      <c r="DP8" s="22">
        <f t="shared" si="1"/>
        <v>112.48025276461296</v>
      </c>
      <c r="DQ8" s="22">
        <f t="shared" si="1"/>
        <v>101.48731408573927</v>
      </c>
      <c r="DR8" s="22">
        <f t="shared" si="1"/>
        <v>101.36869118905048</v>
      </c>
      <c r="DS8" s="22">
        <f t="shared" si="1"/>
        <v>96.797153024911026</v>
      </c>
      <c r="DT8" s="22">
        <f t="shared" si="1"/>
        <v>95.159629248197746</v>
      </c>
      <c r="DU8" s="22">
        <f t="shared" si="1"/>
        <v>83.315276273022761</v>
      </c>
      <c r="DV8" s="22">
        <f t="shared" si="1"/>
        <v>104.2042042042042</v>
      </c>
      <c r="DW8" s="22">
        <f t="shared" si="1"/>
        <v>104.65779467680608</v>
      </c>
      <c r="DX8" s="22">
        <f t="shared" si="1"/>
        <v>113.97058823529412</v>
      </c>
      <c r="DY8" s="22">
        <f t="shared" si="1"/>
        <v>106.15501519756837</v>
      </c>
      <c r="DZ8" s="22">
        <f t="shared" si="1"/>
        <v>116.49954421148587</v>
      </c>
      <c r="EA8" s="22">
        <f t="shared" si="1"/>
        <v>109.58174904942966</v>
      </c>
      <c r="EB8" s="22">
        <f t="shared" si="1"/>
        <v>128.59463850528027</v>
      </c>
      <c r="EC8" s="22">
        <f t="shared" ref="EC8:EL8" si="2">+EC6/EC7*100</f>
        <v>106.85518423307627</v>
      </c>
      <c r="ED8" s="22">
        <f t="shared" si="2"/>
        <v>109.82300884955751</v>
      </c>
      <c r="EE8" s="22">
        <f t="shared" si="2"/>
        <v>105.75730735163862</v>
      </c>
      <c r="EF8" s="22">
        <f t="shared" si="2"/>
        <v>92.911153119092631</v>
      </c>
      <c r="EG8" s="22">
        <f t="shared" si="2"/>
        <v>89.512711864406768</v>
      </c>
      <c r="EH8" s="22">
        <f t="shared" si="2"/>
        <v>52.502662406815759</v>
      </c>
      <c r="EI8" s="22">
        <f t="shared" si="2"/>
        <v>30.030333670374116</v>
      </c>
      <c r="EJ8" s="22">
        <f t="shared" si="2"/>
        <v>26.846220677671589</v>
      </c>
      <c r="EK8" s="22">
        <f t="shared" si="2"/>
        <v>56.413043478260875</v>
      </c>
      <c r="EL8" s="22">
        <f t="shared" si="2"/>
        <v>69.102296450939463</v>
      </c>
    </row>
    <row r="10" spans="2:142" x14ac:dyDescent="0.25">
      <c r="B10" s="19" t="s">
        <v>190</v>
      </c>
      <c r="C10" s="19">
        <f>+SUM(BX8:CI8)/12</f>
        <v>99.645471794217983</v>
      </c>
    </row>
    <row r="11" spans="2:142" x14ac:dyDescent="0.25">
      <c r="B11" s="16" t="s">
        <v>188</v>
      </c>
      <c r="C11" s="16"/>
      <c r="D11" s="22">
        <f>+D8/$C$10*100</f>
        <v>55.200128723917061</v>
      </c>
      <c r="E11" s="22">
        <f t="shared" ref="E11:BP11" si="3">+E8/$C$10*100</f>
        <v>53.118376337344387</v>
      </c>
      <c r="F11" s="22">
        <f t="shared" si="3"/>
        <v>68.579618021249971</v>
      </c>
      <c r="G11" s="22">
        <f t="shared" si="3"/>
        <v>73.986309898443963</v>
      </c>
      <c r="H11" s="22">
        <f t="shared" si="3"/>
        <v>84.160042558609064</v>
      </c>
      <c r="I11" s="22">
        <f t="shared" si="3"/>
        <v>86.280914192388437</v>
      </c>
      <c r="J11" s="22">
        <f t="shared" si="3"/>
        <v>74.326910438359192</v>
      </c>
      <c r="K11" s="22">
        <f t="shared" si="3"/>
        <v>86.255412168250757</v>
      </c>
      <c r="L11" s="22">
        <f t="shared" si="3"/>
        <v>100.45303356234841</v>
      </c>
      <c r="M11" s="22">
        <f t="shared" si="3"/>
        <v>77.211721828174859</v>
      </c>
      <c r="N11" s="22">
        <f t="shared" si="3"/>
        <v>74.873290069147004</v>
      </c>
      <c r="O11" s="22">
        <f t="shared" si="3"/>
        <v>74.28296189514586</v>
      </c>
      <c r="P11" s="22">
        <f t="shared" si="3"/>
        <v>55.097296240108186</v>
      </c>
      <c r="Q11" s="22">
        <f t="shared" si="3"/>
        <v>51.406540597887428</v>
      </c>
      <c r="R11" s="22">
        <f t="shared" si="3"/>
        <v>69.099040230047535</v>
      </c>
      <c r="S11" s="22">
        <f t="shared" si="3"/>
        <v>71.752915174871532</v>
      </c>
      <c r="T11" s="22">
        <f t="shared" si="3"/>
        <v>83.200953754522331</v>
      </c>
      <c r="U11" s="22">
        <f t="shared" si="3"/>
        <v>84.058695545806074</v>
      </c>
      <c r="V11" s="22">
        <f t="shared" si="3"/>
        <v>75.862496206872592</v>
      </c>
      <c r="W11" s="22">
        <f t="shared" si="3"/>
        <v>97.072164563258085</v>
      </c>
      <c r="X11" s="22">
        <f t="shared" si="3"/>
        <v>107.23087945941299</v>
      </c>
      <c r="Y11" s="22">
        <f t="shared" si="3"/>
        <v>80.346199633225254</v>
      </c>
      <c r="Z11" s="22">
        <f t="shared" si="3"/>
        <v>80.888129137869782</v>
      </c>
      <c r="AA11" s="22">
        <f t="shared" si="3"/>
        <v>60.641762277849431</v>
      </c>
      <c r="AB11" s="22">
        <f t="shared" si="3"/>
        <v>57.137583398230532</v>
      </c>
      <c r="AC11" s="22">
        <f t="shared" si="3"/>
        <v>54.091770583726216</v>
      </c>
      <c r="AD11" s="22">
        <f t="shared" si="3"/>
        <v>77.096505681490058</v>
      </c>
      <c r="AE11" s="22">
        <f t="shared" si="3"/>
        <v>76.194205875074701</v>
      </c>
      <c r="AF11" s="22">
        <f t="shared" si="3"/>
        <v>94.355732729693472</v>
      </c>
      <c r="AG11" s="22">
        <f t="shared" si="3"/>
        <v>89.323426984109815</v>
      </c>
      <c r="AH11" s="22">
        <f t="shared" si="3"/>
        <v>82.549169249670285</v>
      </c>
      <c r="AI11" s="22">
        <f t="shared" si="3"/>
        <v>93.625815525509267</v>
      </c>
      <c r="AJ11" s="22">
        <f t="shared" si="3"/>
        <v>107.97649549506406</v>
      </c>
      <c r="AK11" s="22">
        <f t="shared" si="3"/>
        <v>80.165867416133736</v>
      </c>
      <c r="AL11" s="22">
        <f t="shared" si="3"/>
        <v>79.69148972383617</v>
      </c>
      <c r="AM11" s="22">
        <f t="shared" si="3"/>
        <v>60.002601983957348</v>
      </c>
      <c r="AN11" s="22">
        <f t="shared" si="3"/>
        <v>59.715049578283441</v>
      </c>
      <c r="AO11" s="22">
        <f t="shared" si="3"/>
        <v>57.15111048979152</v>
      </c>
      <c r="AP11" s="22">
        <f t="shared" si="3"/>
        <v>78.021993842718786</v>
      </c>
      <c r="AQ11" s="22">
        <f t="shared" si="3"/>
        <v>80.460181150303754</v>
      </c>
      <c r="AR11" s="22">
        <f t="shared" si="3"/>
        <v>89.386457566462767</v>
      </c>
      <c r="AS11" s="22">
        <f t="shared" si="3"/>
        <v>89.93039138532562</v>
      </c>
      <c r="AT11" s="22">
        <f t="shared" si="3"/>
        <v>78.961059371591332</v>
      </c>
      <c r="AU11" s="22">
        <f t="shared" si="3"/>
        <v>93.133924348724932</v>
      </c>
      <c r="AV11" s="22">
        <f t="shared" si="3"/>
        <v>99.699256377335942</v>
      </c>
      <c r="AW11" s="22">
        <f t="shared" si="3"/>
        <v>79.346727088641771</v>
      </c>
      <c r="AX11" s="22">
        <f t="shared" si="3"/>
        <v>80.359038180991888</v>
      </c>
      <c r="AY11" s="22">
        <f t="shared" si="3"/>
        <v>59.897246051572672</v>
      </c>
      <c r="AZ11" s="22">
        <f t="shared" si="3"/>
        <v>62.966514870985534</v>
      </c>
      <c r="BA11" s="22">
        <f t="shared" si="3"/>
        <v>57.530695214786221</v>
      </c>
      <c r="BB11" s="22">
        <f t="shared" si="3"/>
        <v>71.640123056754518</v>
      </c>
      <c r="BC11" s="22">
        <f t="shared" si="3"/>
        <v>86.445086074031124</v>
      </c>
      <c r="BD11" s="22">
        <f t="shared" si="3"/>
        <v>93.890290531612933</v>
      </c>
      <c r="BE11" s="22">
        <f t="shared" si="3"/>
        <v>94.077696301137109</v>
      </c>
      <c r="BF11" s="22">
        <f t="shared" si="3"/>
        <v>88.924037639222234</v>
      </c>
      <c r="BG11" s="22">
        <f t="shared" si="3"/>
        <v>110.49273802264119</v>
      </c>
      <c r="BH11" s="22">
        <f t="shared" si="3"/>
        <v>112.41875822670559</v>
      </c>
      <c r="BI11" s="22">
        <f t="shared" si="3"/>
        <v>88.768721898726156</v>
      </c>
      <c r="BJ11" s="22">
        <f t="shared" si="3"/>
        <v>90.692644344791901</v>
      </c>
      <c r="BK11" s="22">
        <f t="shared" si="3"/>
        <v>67.003419035191087</v>
      </c>
      <c r="BL11" s="22">
        <f t="shared" si="3"/>
        <v>83.928189187216205</v>
      </c>
      <c r="BM11" s="22">
        <f t="shared" si="3"/>
        <v>68.954139292199912</v>
      </c>
      <c r="BN11" s="22">
        <f t="shared" si="3"/>
        <v>86.680256778797244</v>
      </c>
      <c r="BO11" s="22">
        <f t="shared" si="3"/>
        <v>89.834618091950574</v>
      </c>
      <c r="BP11" s="22">
        <f t="shared" si="3"/>
        <v>102.88813193408987</v>
      </c>
      <c r="BQ11" s="22">
        <f t="shared" ref="BQ11:EB11" si="4">+BQ8/$C$10*100</f>
        <v>95.168057142005054</v>
      </c>
      <c r="BR11" s="22">
        <f t="shared" si="4"/>
        <v>99.064081397481644</v>
      </c>
      <c r="BS11" s="22">
        <f t="shared" si="4"/>
        <v>109.77334168156455</v>
      </c>
      <c r="BT11" s="22">
        <f t="shared" si="4"/>
        <v>112.49713274301862</v>
      </c>
      <c r="BU11" s="22">
        <f t="shared" si="4"/>
        <v>95.812121941723575</v>
      </c>
      <c r="BV11" s="22">
        <f t="shared" si="4"/>
        <v>96.846845888581768</v>
      </c>
      <c r="BW11" s="22">
        <f t="shared" si="4"/>
        <v>84.380786340900386</v>
      </c>
      <c r="BX11" s="22">
        <f t="shared" si="4"/>
        <v>84.030968751718689</v>
      </c>
      <c r="BY11" s="22">
        <f t="shared" si="4"/>
        <v>77.231810823352561</v>
      </c>
      <c r="BZ11" s="22">
        <f t="shared" si="4"/>
        <v>91.131166497572877</v>
      </c>
      <c r="CA11" s="22">
        <f t="shared" si="4"/>
        <v>101.78071965537228</v>
      </c>
      <c r="CB11" s="22">
        <f t="shared" si="4"/>
        <v>109.00029818760018</v>
      </c>
      <c r="CC11" s="22">
        <f t="shared" si="4"/>
        <v>115.46961331215444</v>
      </c>
      <c r="CD11" s="22">
        <f t="shared" si="4"/>
        <v>109.25072400597051</v>
      </c>
      <c r="CE11" s="22">
        <f t="shared" si="4"/>
        <v>114.51103227390189</v>
      </c>
      <c r="CF11" s="22">
        <f t="shared" si="4"/>
        <v>114.41484950295278</v>
      </c>
      <c r="CG11" s="22">
        <f t="shared" si="4"/>
        <v>98.819241605763409</v>
      </c>
      <c r="CH11" s="22">
        <f t="shared" si="4"/>
        <v>97.802706870720414</v>
      </c>
      <c r="CI11" s="22">
        <f t="shared" si="4"/>
        <v>86.556868512919962</v>
      </c>
      <c r="CJ11" s="22">
        <f t="shared" si="4"/>
        <v>87.645529886669891</v>
      </c>
      <c r="CK11" s="22">
        <f t="shared" si="4"/>
        <v>77.99618374276821</v>
      </c>
      <c r="CL11" s="22">
        <f t="shared" si="4"/>
        <v>87.492280437669251</v>
      </c>
      <c r="CM11" s="22">
        <f t="shared" si="4"/>
        <v>103.44366002881851</v>
      </c>
      <c r="CN11" s="22">
        <f t="shared" si="4"/>
        <v>109.80959584499823</v>
      </c>
      <c r="CO11" s="22">
        <f t="shared" si="4"/>
        <v>116.00510581573096</v>
      </c>
      <c r="CP11" s="22">
        <f t="shared" si="4"/>
        <v>111.36811381848202</v>
      </c>
      <c r="CQ11" s="22">
        <f t="shared" si="4"/>
        <v>120.2217590788792</v>
      </c>
      <c r="CR11" s="22">
        <f t="shared" si="4"/>
        <v>128.43740962416248</v>
      </c>
      <c r="CS11" s="22">
        <f t="shared" si="4"/>
        <v>107.92077753519283</v>
      </c>
      <c r="CT11" s="22">
        <f t="shared" si="4"/>
        <v>108.40462955667986</v>
      </c>
      <c r="CU11" s="22">
        <f t="shared" si="4"/>
        <v>112.99240526710537</v>
      </c>
      <c r="CV11" s="22">
        <f t="shared" si="4"/>
        <v>91.911613110665911</v>
      </c>
      <c r="CW11" s="22">
        <f t="shared" si="4"/>
        <v>80.90122443912071</v>
      </c>
      <c r="CX11" s="22">
        <f t="shared" si="4"/>
        <v>107.19822977884688</v>
      </c>
      <c r="CY11" s="22">
        <f t="shared" si="4"/>
        <v>104.26308466631131</v>
      </c>
      <c r="CZ11" s="22">
        <f t="shared" si="4"/>
        <v>118.61080727435602</v>
      </c>
      <c r="DA11" s="22">
        <f t="shared" si="4"/>
        <v>112.63892007568992</v>
      </c>
      <c r="DB11" s="22">
        <f t="shared" si="4"/>
        <v>113.70408392241744</v>
      </c>
      <c r="DC11" s="22">
        <f t="shared" si="4"/>
        <v>123.06740341343392</v>
      </c>
      <c r="DD11" s="22">
        <f t="shared" si="4"/>
        <v>126.12638234706624</v>
      </c>
      <c r="DE11" s="22">
        <f t="shared" si="4"/>
        <v>98.420553968457696</v>
      </c>
      <c r="DF11" s="22">
        <f t="shared" si="4"/>
        <v>99.983411882311358</v>
      </c>
      <c r="DG11" s="22">
        <f t="shared" si="4"/>
        <v>106.96197902013257</v>
      </c>
      <c r="DH11" s="22">
        <f t="shared" si="4"/>
        <v>90.76371513933546</v>
      </c>
      <c r="DI11" s="22">
        <f t="shared" si="4"/>
        <v>78.273368939099967</v>
      </c>
      <c r="DJ11" s="22">
        <f t="shared" si="4"/>
        <v>91.888570516863069</v>
      </c>
      <c r="DK11" s="22">
        <f t="shared" si="4"/>
        <v>104.19044696396973</v>
      </c>
      <c r="DL11" s="22">
        <f t="shared" si="4"/>
        <v>108.95324818909245</v>
      </c>
      <c r="DM11" s="22">
        <f t="shared" si="4"/>
        <v>96.26857196820356</v>
      </c>
      <c r="DN11" s="22">
        <f t="shared" si="4"/>
        <v>111.19496238401723</v>
      </c>
      <c r="DO11" s="22">
        <f t="shared" si="4"/>
        <v>116.35575269356737</v>
      </c>
      <c r="DP11" s="22">
        <f t="shared" si="4"/>
        <v>112.88044578372876</v>
      </c>
      <c r="DQ11" s="22">
        <f t="shared" si="4"/>
        <v>101.84839537447819</v>
      </c>
      <c r="DR11" s="22">
        <f t="shared" si="4"/>
        <v>101.72935042988325</v>
      </c>
      <c r="DS11" s="22">
        <f t="shared" si="4"/>
        <v>97.141547209301052</v>
      </c>
      <c r="DT11" s="22">
        <f t="shared" si="4"/>
        <v>95.498197293616983</v>
      </c>
      <c r="DU11" s="22">
        <f t="shared" si="4"/>
        <v>83.611703344714556</v>
      </c>
      <c r="DV11" s="22">
        <f t="shared" si="4"/>
        <v>104.57495190489001</v>
      </c>
      <c r="DW11" s="22">
        <f t="shared" si="4"/>
        <v>105.03015620513017</v>
      </c>
      <c r="DX11" s="22">
        <f t="shared" si="4"/>
        <v>114.37608371272458</v>
      </c>
      <c r="DY11" s="22">
        <f t="shared" si="4"/>
        <v>106.53270368049792</v>
      </c>
      <c r="DZ11" s="22">
        <f t="shared" si="4"/>
        <v>116.91403745076738</v>
      </c>
      <c r="EA11" s="22">
        <f t="shared" si="4"/>
        <v>109.97162949434521</v>
      </c>
      <c r="EB11" s="22">
        <f t="shared" si="4"/>
        <v>129.05216482977414</v>
      </c>
      <c r="EC11" s="22">
        <f t="shared" ref="EC11:EL11" si="5">+EC8/$C$10*100</f>
        <v>107.23536384447792</v>
      </c>
      <c r="ED11" s="22">
        <f t="shared" si="5"/>
        <v>110.21374767170312</v>
      </c>
      <c r="EE11" s="22">
        <f t="shared" si="5"/>
        <v>106.13358083149271</v>
      </c>
      <c r="EF11" s="22">
        <f t="shared" si="5"/>
        <v>93.241721320731287</v>
      </c>
      <c r="EG11" s="22">
        <f t="shared" si="5"/>
        <v>89.831188766172133</v>
      </c>
      <c r="EH11" s="22">
        <f t="shared" si="5"/>
        <v>52.689461408985238</v>
      </c>
      <c r="EI11" s="22">
        <f t="shared" si="5"/>
        <v>30.137178468471713</v>
      </c>
      <c r="EJ11" s="22">
        <f t="shared" si="5"/>
        <v>26.941736733519448</v>
      </c>
      <c r="EK11" s="22">
        <f t="shared" si="5"/>
        <v>56.61375520882855</v>
      </c>
      <c r="EL11" s="22">
        <f t="shared" si="5"/>
        <v>69.34815522138878</v>
      </c>
    </row>
    <row r="13" spans="2:142" x14ac:dyDescent="0.25">
      <c r="B13" s="18" t="s">
        <v>179</v>
      </c>
    </row>
    <row r="14" spans="2:142" x14ac:dyDescent="0.25">
      <c r="B14" t="s">
        <v>182</v>
      </c>
    </row>
    <row r="16" spans="2:142" x14ac:dyDescent="0.25">
      <c r="B16" s="18" t="s">
        <v>180</v>
      </c>
    </row>
    <row r="17" spans="2:2" x14ac:dyDescent="0.25">
      <c r="B17" t="s">
        <v>189</v>
      </c>
    </row>
    <row r="18" spans="2:2" x14ac:dyDescent="0.25">
      <c r="B18" t="s">
        <v>183</v>
      </c>
    </row>
  </sheetData>
  <pageMargins left="0.7" right="0.7" top="0.75" bottom="0.75" header="0.3" footer="0.3"/>
  <pageSetup paperSize="9" orientation="portrait" r:id="rId1"/>
  <ignoredErrors>
    <ignoredError sqref="C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L38"/>
  <sheetViews>
    <sheetView tabSelected="1" zoomScale="90" zoomScaleNormal="90" workbookViewId="0">
      <selection activeCell="B2" sqref="B2"/>
    </sheetView>
  </sheetViews>
  <sheetFormatPr defaultRowHeight="15" x14ac:dyDescent="0.25"/>
  <cols>
    <col min="2" max="2" width="33.5703125" bestFit="1" customWidth="1"/>
  </cols>
  <sheetData>
    <row r="2" spans="2:142" x14ac:dyDescent="0.25">
      <c r="B2" s="34" t="s">
        <v>192</v>
      </c>
    </row>
    <row r="3" spans="2:142" x14ac:dyDescent="0.25">
      <c r="B3" s="16" t="s">
        <v>39</v>
      </c>
      <c r="C3" s="16"/>
      <c r="D3" s="16" t="s">
        <v>40</v>
      </c>
      <c r="E3" s="16" t="s">
        <v>41</v>
      </c>
      <c r="F3" s="16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51</v>
      </c>
      <c r="P3" s="16" t="s">
        <v>52</v>
      </c>
      <c r="Q3" s="16" t="s">
        <v>53</v>
      </c>
      <c r="R3" s="16" t="s">
        <v>54</v>
      </c>
      <c r="S3" s="16" t="s">
        <v>55</v>
      </c>
      <c r="T3" s="16" t="s">
        <v>56</v>
      </c>
      <c r="U3" s="16" t="s">
        <v>57</v>
      </c>
      <c r="V3" s="16" t="s">
        <v>58</v>
      </c>
      <c r="W3" s="16" t="s">
        <v>59</v>
      </c>
      <c r="X3" s="16" t="s">
        <v>60</v>
      </c>
      <c r="Y3" s="16" t="s">
        <v>61</v>
      </c>
      <c r="Z3" s="16" t="s">
        <v>62</v>
      </c>
      <c r="AA3" s="16" t="s">
        <v>63</v>
      </c>
      <c r="AB3" s="16" t="s">
        <v>64</v>
      </c>
      <c r="AC3" s="16" t="s">
        <v>65</v>
      </c>
      <c r="AD3" s="16" t="s">
        <v>66</v>
      </c>
      <c r="AE3" s="16" t="s">
        <v>67</v>
      </c>
      <c r="AF3" s="16" t="s">
        <v>68</v>
      </c>
      <c r="AG3" s="16" t="s">
        <v>69</v>
      </c>
      <c r="AH3" s="16" t="s">
        <v>70</v>
      </c>
      <c r="AI3" s="16" t="s">
        <v>71</v>
      </c>
      <c r="AJ3" s="16" t="s">
        <v>72</v>
      </c>
      <c r="AK3" s="16" t="s">
        <v>73</v>
      </c>
      <c r="AL3" s="16" t="s">
        <v>74</v>
      </c>
      <c r="AM3" s="16" t="s">
        <v>75</v>
      </c>
      <c r="AN3" s="16" t="s">
        <v>76</v>
      </c>
      <c r="AO3" s="16" t="s">
        <v>77</v>
      </c>
      <c r="AP3" s="16" t="s">
        <v>78</v>
      </c>
      <c r="AQ3" s="16" t="s">
        <v>79</v>
      </c>
      <c r="AR3" s="16" t="s">
        <v>80</v>
      </c>
      <c r="AS3" s="16" t="s">
        <v>81</v>
      </c>
      <c r="AT3" s="16" t="s">
        <v>82</v>
      </c>
      <c r="AU3" s="16" t="s">
        <v>83</v>
      </c>
      <c r="AV3" s="16" t="s">
        <v>84</v>
      </c>
      <c r="AW3" s="16" t="s">
        <v>85</v>
      </c>
      <c r="AX3" s="16" t="s">
        <v>86</v>
      </c>
      <c r="AY3" s="16" t="s">
        <v>87</v>
      </c>
      <c r="AZ3" s="16" t="s">
        <v>88</v>
      </c>
      <c r="BA3" s="16" t="s">
        <v>89</v>
      </c>
      <c r="BB3" s="16" t="s">
        <v>90</v>
      </c>
      <c r="BC3" s="16" t="s">
        <v>91</v>
      </c>
      <c r="BD3" s="16" t="s">
        <v>92</v>
      </c>
      <c r="BE3" s="16" t="s">
        <v>93</v>
      </c>
      <c r="BF3" s="16" t="s">
        <v>94</v>
      </c>
      <c r="BG3" s="16" t="s">
        <v>95</v>
      </c>
      <c r="BH3" s="16" t="s">
        <v>96</v>
      </c>
      <c r="BI3" s="16" t="s">
        <v>97</v>
      </c>
      <c r="BJ3" s="16" t="s">
        <v>98</v>
      </c>
      <c r="BK3" s="16" t="s">
        <v>99</v>
      </c>
      <c r="BL3" s="16" t="s">
        <v>100</v>
      </c>
      <c r="BM3" s="16" t="s">
        <v>101</v>
      </c>
      <c r="BN3" s="16" t="s">
        <v>102</v>
      </c>
      <c r="BO3" s="16" t="s">
        <v>103</v>
      </c>
      <c r="BP3" s="16" t="s">
        <v>104</v>
      </c>
      <c r="BQ3" s="16" t="s">
        <v>105</v>
      </c>
      <c r="BR3" s="16" t="s">
        <v>106</v>
      </c>
      <c r="BS3" s="16" t="s">
        <v>107</v>
      </c>
      <c r="BT3" s="16" t="s">
        <v>108</v>
      </c>
      <c r="BU3" s="16" t="s">
        <v>109</v>
      </c>
      <c r="BV3" s="16" t="s">
        <v>110</v>
      </c>
      <c r="BW3" s="16" t="s">
        <v>111</v>
      </c>
      <c r="BX3" s="17" t="s">
        <v>112</v>
      </c>
      <c r="BY3" s="17" t="s">
        <v>113</v>
      </c>
      <c r="BZ3" s="17" t="s">
        <v>114</v>
      </c>
      <c r="CA3" s="17" t="s">
        <v>115</v>
      </c>
      <c r="CB3" s="17" t="s">
        <v>116</v>
      </c>
      <c r="CC3" s="17" t="s">
        <v>117</v>
      </c>
      <c r="CD3" s="17" t="s">
        <v>118</v>
      </c>
      <c r="CE3" s="17" t="s">
        <v>119</v>
      </c>
      <c r="CF3" s="17" t="s">
        <v>120</v>
      </c>
      <c r="CG3" s="17" t="s">
        <v>121</v>
      </c>
      <c r="CH3" s="17" t="s">
        <v>122</v>
      </c>
      <c r="CI3" s="17" t="s">
        <v>123</v>
      </c>
      <c r="CJ3" s="16" t="s">
        <v>124</v>
      </c>
      <c r="CK3" s="16" t="s">
        <v>125</v>
      </c>
      <c r="CL3" s="16" t="s">
        <v>126</v>
      </c>
      <c r="CM3" s="16" t="s">
        <v>127</v>
      </c>
      <c r="CN3" s="16" t="s">
        <v>128</v>
      </c>
      <c r="CO3" s="16" t="s">
        <v>129</v>
      </c>
      <c r="CP3" s="16" t="s">
        <v>130</v>
      </c>
      <c r="CQ3" s="16" t="s">
        <v>131</v>
      </c>
      <c r="CR3" s="16" t="s">
        <v>132</v>
      </c>
      <c r="CS3" s="16" t="s">
        <v>133</v>
      </c>
      <c r="CT3" s="16" t="s">
        <v>134</v>
      </c>
      <c r="CU3" s="16" t="s">
        <v>135</v>
      </c>
      <c r="CV3" s="16" t="s">
        <v>136</v>
      </c>
      <c r="CW3" s="16" t="s">
        <v>137</v>
      </c>
      <c r="CX3" s="16" t="s">
        <v>138</v>
      </c>
      <c r="CY3" s="16" t="s">
        <v>139</v>
      </c>
      <c r="CZ3" s="16" t="s">
        <v>140</v>
      </c>
      <c r="DA3" s="16" t="s">
        <v>141</v>
      </c>
      <c r="DB3" s="16" t="s">
        <v>142</v>
      </c>
      <c r="DC3" s="16" t="s">
        <v>143</v>
      </c>
      <c r="DD3" s="16" t="s">
        <v>144</v>
      </c>
      <c r="DE3" s="16" t="s">
        <v>145</v>
      </c>
      <c r="DF3" s="16" t="s">
        <v>146</v>
      </c>
      <c r="DG3" s="16" t="s">
        <v>147</v>
      </c>
      <c r="DH3" s="16" t="s">
        <v>148</v>
      </c>
      <c r="DI3" s="16" t="s">
        <v>149</v>
      </c>
      <c r="DJ3" s="16" t="s">
        <v>150</v>
      </c>
      <c r="DK3" s="16" t="s">
        <v>151</v>
      </c>
      <c r="DL3" s="16" t="s">
        <v>152</v>
      </c>
      <c r="DM3" s="16" t="s">
        <v>153</v>
      </c>
      <c r="DN3" s="16" t="s">
        <v>154</v>
      </c>
      <c r="DO3" s="16" t="s">
        <v>155</v>
      </c>
      <c r="DP3" s="16" t="s">
        <v>156</v>
      </c>
      <c r="DQ3" s="16" t="s">
        <v>157</v>
      </c>
      <c r="DR3" s="16" t="s">
        <v>158</v>
      </c>
      <c r="DS3" s="16" t="s">
        <v>159</v>
      </c>
      <c r="DT3" s="16" t="s">
        <v>160</v>
      </c>
      <c r="DU3" s="16" t="s">
        <v>161</v>
      </c>
      <c r="DV3" s="16" t="s">
        <v>162</v>
      </c>
      <c r="DW3" s="16" t="s">
        <v>163</v>
      </c>
      <c r="DX3" s="16" t="s">
        <v>164</v>
      </c>
      <c r="DY3" s="16" t="s">
        <v>165</v>
      </c>
      <c r="DZ3" s="16" t="s">
        <v>166</v>
      </c>
      <c r="EA3" s="16" t="s">
        <v>167</v>
      </c>
      <c r="EB3" s="16" t="s">
        <v>168</v>
      </c>
      <c r="EC3" s="16" t="s">
        <v>169</v>
      </c>
      <c r="ED3" s="16" t="s">
        <v>170</v>
      </c>
      <c r="EE3" s="16" t="s">
        <v>171</v>
      </c>
      <c r="EF3" s="16" t="s">
        <v>172</v>
      </c>
      <c r="EG3" s="16" t="s">
        <v>173</v>
      </c>
      <c r="EH3" s="16" t="s">
        <v>174</v>
      </c>
      <c r="EI3" s="16" t="s">
        <v>175</v>
      </c>
      <c r="EJ3" s="16" t="s">
        <v>176</v>
      </c>
      <c r="EK3" s="16" t="s">
        <v>177</v>
      </c>
      <c r="EL3" s="16" t="s">
        <v>178</v>
      </c>
    </row>
    <row r="4" spans="2:142" x14ac:dyDescent="0.25">
      <c r="B4" s="16" t="s">
        <v>191</v>
      </c>
      <c r="C4" s="16"/>
      <c r="D4" s="16">
        <v>112.9</v>
      </c>
      <c r="E4" s="16">
        <v>105.8</v>
      </c>
      <c r="F4" s="16">
        <v>105.8</v>
      </c>
      <c r="G4" s="16">
        <v>105.8</v>
      </c>
      <c r="H4" s="16">
        <v>104.1</v>
      </c>
      <c r="I4" s="16">
        <v>104.1</v>
      </c>
      <c r="J4" s="16">
        <v>104.1</v>
      </c>
      <c r="K4" s="16">
        <v>103.2</v>
      </c>
      <c r="L4" s="16">
        <v>103.2</v>
      </c>
      <c r="M4" s="16">
        <v>103.2</v>
      </c>
      <c r="N4" s="16">
        <v>102</v>
      </c>
      <c r="O4" s="16">
        <v>102</v>
      </c>
      <c r="P4" s="16">
        <v>102</v>
      </c>
      <c r="Q4" s="16">
        <v>102.1</v>
      </c>
      <c r="R4" s="16">
        <v>102.1</v>
      </c>
      <c r="S4" s="16">
        <v>102.1</v>
      </c>
      <c r="T4" s="16">
        <v>105.3</v>
      </c>
      <c r="U4" s="16">
        <v>105.3</v>
      </c>
      <c r="V4" s="16">
        <v>105.3</v>
      </c>
      <c r="W4" s="16">
        <v>97.8</v>
      </c>
      <c r="X4" s="16">
        <v>97.8</v>
      </c>
      <c r="Y4" s="16">
        <v>97.8</v>
      </c>
      <c r="Z4" s="16">
        <v>103.1</v>
      </c>
      <c r="AA4" s="16">
        <v>103.1</v>
      </c>
      <c r="AB4" s="16">
        <v>103.1</v>
      </c>
      <c r="AC4" s="16">
        <v>100</v>
      </c>
      <c r="AD4" s="16">
        <v>100.1</v>
      </c>
      <c r="AE4" s="16">
        <v>100.1</v>
      </c>
      <c r="AF4" s="16">
        <v>103.7</v>
      </c>
      <c r="AG4" s="16">
        <v>103.7</v>
      </c>
      <c r="AH4" s="16">
        <v>103.7</v>
      </c>
      <c r="AI4" s="16">
        <v>101.4</v>
      </c>
      <c r="AJ4" s="16">
        <v>101.4</v>
      </c>
      <c r="AK4" s="16">
        <v>101.4</v>
      </c>
      <c r="AL4" s="16">
        <v>104.9</v>
      </c>
      <c r="AM4" s="16">
        <v>104.7</v>
      </c>
      <c r="AN4" s="16">
        <v>104.7</v>
      </c>
      <c r="AO4" s="16">
        <v>102.9</v>
      </c>
      <c r="AP4" s="16">
        <v>102.9</v>
      </c>
      <c r="AQ4" s="16">
        <v>102.9</v>
      </c>
      <c r="AR4" s="16">
        <v>110.7</v>
      </c>
      <c r="AS4" s="16">
        <v>110.7</v>
      </c>
      <c r="AT4" s="16">
        <v>110.7</v>
      </c>
      <c r="AU4" s="16">
        <v>107</v>
      </c>
      <c r="AV4" s="16">
        <v>107</v>
      </c>
      <c r="AW4" s="16">
        <v>107</v>
      </c>
      <c r="AX4" s="16">
        <v>107.9</v>
      </c>
      <c r="AY4" s="16">
        <v>107.9</v>
      </c>
      <c r="AZ4" s="16">
        <v>107.9</v>
      </c>
      <c r="BA4" s="16">
        <v>101</v>
      </c>
      <c r="BB4" s="16">
        <v>101</v>
      </c>
      <c r="BC4" s="16">
        <v>101</v>
      </c>
      <c r="BD4" s="16">
        <v>107.1</v>
      </c>
      <c r="BE4" s="16">
        <v>107.1</v>
      </c>
      <c r="BF4" s="16">
        <v>107.1</v>
      </c>
      <c r="BG4" s="16">
        <v>99</v>
      </c>
      <c r="BH4" s="16">
        <v>99</v>
      </c>
      <c r="BI4" s="16">
        <v>102.2</v>
      </c>
      <c r="BJ4" s="16">
        <v>99.7</v>
      </c>
      <c r="BK4" s="16">
        <v>100.8</v>
      </c>
      <c r="BL4" s="16">
        <v>95.3</v>
      </c>
      <c r="BM4" s="16">
        <v>93</v>
      </c>
      <c r="BN4" s="16">
        <v>97.6</v>
      </c>
      <c r="BO4" s="16">
        <v>99.2</v>
      </c>
      <c r="BP4" s="16">
        <v>107</v>
      </c>
      <c r="BQ4" s="16">
        <v>112.2</v>
      </c>
      <c r="BR4" s="16">
        <v>101</v>
      </c>
      <c r="BS4" s="16">
        <v>102.3</v>
      </c>
      <c r="BT4" s="16">
        <v>105.8</v>
      </c>
      <c r="BU4" s="16">
        <v>101.6</v>
      </c>
      <c r="BV4" s="16">
        <v>100.1</v>
      </c>
      <c r="BW4" s="16">
        <v>98</v>
      </c>
      <c r="BX4" s="17">
        <v>95.9</v>
      </c>
      <c r="BY4" s="17">
        <v>88.1</v>
      </c>
      <c r="BZ4" s="17">
        <v>99</v>
      </c>
      <c r="CA4" s="17">
        <v>98.6</v>
      </c>
      <c r="CB4" s="17">
        <v>101</v>
      </c>
      <c r="CC4" s="17">
        <v>99.6</v>
      </c>
      <c r="CD4" s="17">
        <v>95.9</v>
      </c>
      <c r="CE4" s="17">
        <v>102.8</v>
      </c>
      <c r="CF4" s="17">
        <v>108.5</v>
      </c>
      <c r="CG4" s="17">
        <v>104.5</v>
      </c>
      <c r="CH4" s="17">
        <v>102.2</v>
      </c>
      <c r="CI4" s="17">
        <v>104</v>
      </c>
      <c r="CJ4" s="16">
        <v>90.8</v>
      </c>
      <c r="CK4" s="16">
        <v>95.6</v>
      </c>
      <c r="CL4" s="16">
        <v>98.3</v>
      </c>
      <c r="CM4" s="16">
        <v>104</v>
      </c>
      <c r="CN4" s="16">
        <v>110.4</v>
      </c>
      <c r="CO4" s="16">
        <v>110.3</v>
      </c>
      <c r="CP4" s="16">
        <v>104.8</v>
      </c>
      <c r="CQ4" s="16">
        <v>107.6</v>
      </c>
      <c r="CR4" s="16">
        <v>111.5</v>
      </c>
      <c r="CS4" s="16">
        <v>104.8</v>
      </c>
      <c r="CT4" s="16">
        <v>98.5</v>
      </c>
      <c r="CU4" s="16">
        <v>95.3</v>
      </c>
      <c r="CV4" s="16">
        <v>92.7</v>
      </c>
      <c r="CW4" s="16">
        <v>94.4</v>
      </c>
      <c r="CX4" s="16">
        <v>96.8</v>
      </c>
      <c r="CY4" s="16">
        <v>97.6</v>
      </c>
      <c r="CZ4" s="16">
        <v>107.2</v>
      </c>
      <c r="DA4" s="16">
        <v>115.2</v>
      </c>
      <c r="DB4" s="16">
        <v>103</v>
      </c>
      <c r="DC4" s="16">
        <v>108.7</v>
      </c>
      <c r="DD4" s="16">
        <v>114.1</v>
      </c>
      <c r="DE4" s="16">
        <v>108.9</v>
      </c>
      <c r="DF4" s="16">
        <v>107.8</v>
      </c>
      <c r="DG4" s="16">
        <v>103.3</v>
      </c>
      <c r="DH4" s="16">
        <v>97.3</v>
      </c>
      <c r="DI4" s="16">
        <v>96.8</v>
      </c>
      <c r="DJ4" s="16">
        <v>104.3</v>
      </c>
      <c r="DK4" s="16">
        <v>107.3</v>
      </c>
      <c r="DL4" s="16">
        <v>128.4</v>
      </c>
      <c r="DM4" s="16">
        <v>137.5</v>
      </c>
      <c r="DN4" s="16">
        <v>107.4</v>
      </c>
      <c r="DO4" s="16">
        <v>119.8</v>
      </c>
      <c r="DP4" s="16">
        <v>126.6</v>
      </c>
      <c r="DQ4" s="16">
        <v>114.3</v>
      </c>
      <c r="DR4" s="16">
        <v>116.9</v>
      </c>
      <c r="DS4" s="16">
        <v>112.4</v>
      </c>
      <c r="DT4" s="16">
        <v>97.1</v>
      </c>
      <c r="DU4" s="16">
        <v>92.3</v>
      </c>
      <c r="DV4" s="16">
        <v>99.9</v>
      </c>
      <c r="DW4" s="16">
        <v>105.2</v>
      </c>
      <c r="DX4" s="16">
        <v>122.4</v>
      </c>
      <c r="DY4" s="16">
        <v>131.6</v>
      </c>
      <c r="DZ4" s="16">
        <v>109.7</v>
      </c>
      <c r="EA4" s="16">
        <v>131.5</v>
      </c>
      <c r="EB4" s="16">
        <v>123.1</v>
      </c>
      <c r="EC4" s="16">
        <v>116.7</v>
      </c>
      <c r="ED4" s="16">
        <v>113</v>
      </c>
      <c r="EE4" s="16">
        <v>112.9</v>
      </c>
      <c r="EF4" s="16">
        <v>105.8</v>
      </c>
      <c r="EG4" s="16">
        <v>94.4</v>
      </c>
      <c r="EH4" s="16">
        <v>93.9</v>
      </c>
      <c r="EI4" s="16">
        <v>98.9</v>
      </c>
      <c r="EJ4" s="16">
        <v>115.1</v>
      </c>
      <c r="EK4" s="16">
        <v>92</v>
      </c>
      <c r="EL4" s="16">
        <v>95.8</v>
      </c>
    </row>
    <row r="5" spans="2:142" x14ac:dyDescent="0.25">
      <c r="B5" s="17" t="s">
        <v>196</v>
      </c>
      <c r="C5" s="29">
        <f>+SUM(BX4:CI4)</f>
        <v>1200.0999999999999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</row>
    <row r="6" spans="2:142" s="23" customFormat="1" x14ac:dyDescent="0.25">
      <c r="B6" s="22" t="s">
        <v>200</v>
      </c>
      <c r="C6" s="22"/>
      <c r="D6" s="22"/>
      <c r="E6" s="22">
        <f>+(E4-D4)/D4</f>
        <v>-6.2887511071744978E-2</v>
      </c>
      <c r="F6" s="22">
        <f t="shared" ref="F6:BQ6" si="0">+(F4-E4)/E4</f>
        <v>0</v>
      </c>
      <c r="G6" s="22">
        <f t="shared" si="0"/>
        <v>0</v>
      </c>
      <c r="H6" s="22">
        <f t="shared" si="0"/>
        <v>-1.6068052930056739E-2</v>
      </c>
      <c r="I6" s="22">
        <f t="shared" si="0"/>
        <v>0</v>
      </c>
      <c r="J6" s="22">
        <f t="shared" si="0"/>
        <v>0</v>
      </c>
      <c r="K6" s="22">
        <f t="shared" si="0"/>
        <v>-8.6455331412102938E-3</v>
      </c>
      <c r="L6" s="22">
        <f t="shared" si="0"/>
        <v>0</v>
      </c>
      <c r="M6" s="22">
        <f t="shared" si="0"/>
        <v>0</v>
      </c>
      <c r="N6" s="22">
        <f t="shared" si="0"/>
        <v>-1.1627906976744214E-2</v>
      </c>
      <c r="O6" s="22">
        <f t="shared" si="0"/>
        <v>0</v>
      </c>
      <c r="P6" s="22">
        <f t="shared" si="0"/>
        <v>0</v>
      </c>
      <c r="Q6" s="22">
        <f t="shared" si="0"/>
        <v>9.8039215686268936E-4</v>
      </c>
      <c r="R6" s="22">
        <f t="shared" si="0"/>
        <v>0</v>
      </c>
      <c r="S6" s="22">
        <f t="shared" si="0"/>
        <v>0</v>
      </c>
      <c r="T6" s="22">
        <f t="shared" si="0"/>
        <v>3.1341821743388863E-2</v>
      </c>
      <c r="U6" s="22">
        <f t="shared" si="0"/>
        <v>0</v>
      </c>
      <c r="V6" s="22">
        <f t="shared" si="0"/>
        <v>0</v>
      </c>
      <c r="W6" s="22">
        <f t="shared" si="0"/>
        <v>-7.1225071225071226E-2</v>
      </c>
      <c r="X6" s="22">
        <f t="shared" si="0"/>
        <v>0</v>
      </c>
      <c r="Y6" s="22">
        <f t="shared" si="0"/>
        <v>0</v>
      </c>
      <c r="Z6" s="22">
        <f t="shared" si="0"/>
        <v>5.4192229038854775E-2</v>
      </c>
      <c r="AA6" s="22">
        <f t="shared" si="0"/>
        <v>0</v>
      </c>
      <c r="AB6" s="22">
        <f t="shared" si="0"/>
        <v>0</v>
      </c>
      <c r="AC6" s="22">
        <f t="shared" si="0"/>
        <v>-3.0067895247332634E-2</v>
      </c>
      <c r="AD6" s="22">
        <f t="shared" si="0"/>
        <v>9.9999999999994321E-4</v>
      </c>
      <c r="AE6" s="22">
        <f t="shared" si="0"/>
        <v>0</v>
      </c>
      <c r="AF6" s="22">
        <f t="shared" si="0"/>
        <v>3.5964035964036051E-2</v>
      </c>
      <c r="AG6" s="22">
        <f t="shared" si="0"/>
        <v>0</v>
      </c>
      <c r="AH6" s="22">
        <f t="shared" si="0"/>
        <v>0</v>
      </c>
      <c r="AI6" s="22">
        <f t="shared" si="0"/>
        <v>-2.217936354869814E-2</v>
      </c>
      <c r="AJ6" s="22">
        <f t="shared" si="0"/>
        <v>0</v>
      </c>
      <c r="AK6" s="22">
        <f t="shared" si="0"/>
        <v>0</v>
      </c>
      <c r="AL6" s="22">
        <f t="shared" si="0"/>
        <v>3.4516765285996051E-2</v>
      </c>
      <c r="AM6" s="22">
        <f t="shared" si="0"/>
        <v>-1.9065776930410185E-3</v>
      </c>
      <c r="AN6" s="22">
        <f t="shared" si="0"/>
        <v>0</v>
      </c>
      <c r="AO6" s="22">
        <f t="shared" si="0"/>
        <v>-1.7191977077363869E-2</v>
      </c>
      <c r="AP6" s="22">
        <f t="shared" si="0"/>
        <v>0</v>
      </c>
      <c r="AQ6" s="22">
        <f t="shared" si="0"/>
        <v>0</v>
      </c>
      <c r="AR6" s="22">
        <f t="shared" si="0"/>
        <v>7.5801749271136989E-2</v>
      </c>
      <c r="AS6" s="22">
        <f t="shared" si="0"/>
        <v>0</v>
      </c>
      <c r="AT6" s="22">
        <f t="shared" si="0"/>
        <v>0</v>
      </c>
      <c r="AU6" s="22">
        <f t="shared" si="0"/>
        <v>-3.3423667570009058E-2</v>
      </c>
      <c r="AV6" s="22">
        <f t="shared" si="0"/>
        <v>0</v>
      </c>
      <c r="AW6" s="22">
        <f t="shared" si="0"/>
        <v>0</v>
      </c>
      <c r="AX6" s="22">
        <f t="shared" si="0"/>
        <v>8.4112149532710803E-3</v>
      </c>
      <c r="AY6" s="22">
        <f t="shared" si="0"/>
        <v>0</v>
      </c>
      <c r="AZ6" s="22">
        <f t="shared" si="0"/>
        <v>0</v>
      </c>
      <c r="BA6" s="22">
        <f t="shared" si="0"/>
        <v>-6.3948100092678456E-2</v>
      </c>
      <c r="BB6" s="22">
        <f t="shared" si="0"/>
        <v>0</v>
      </c>
      <c r="BC6" s="22">
        <f t="shared" si="0"/>
        <v>0</v>
      </c>
      <c r="BD6" s="22">
        <f t="shared" si="0"/>
        <v>6.0396039603960339E-2</v>
      </c>
      <c r="BE6" s="22">
        <f t="shared" si="0"/>
        <v>0</v>
      </c>
      <c r="BF6" s="22">
        <f t="shared" si="0"/>
        <v>0</v>
      </c>
      <c r="BG6" s="22">
        <f t="shared" si="0"/>
        <v>-7.5630252100840289E-2</v>
      </c>
      <c r="BH6" s="22">
        <f t="shared" si="0"/>
        <v>0</v>
      </c>
      <c r="BI6" s="22">
        <f t="shared" si="0"/>
        <v>3.2323232323232351E-2</v>
      </c>
      <c r="BJ6" s="22">
        <f t="shared" si="0"/>
        <v>-2.446183953033268E-2</v>
      </c>
      <c r="BK6" s="22">
        <f t="shared" si="0"/>
        <v>1.1033099297893624E-2</v>
      </c>
      <c r="BL6" s="22">
        <f t="shared" si="0"/>
        <v>-5.4563492063492064E-2</v>
      </c>
      <c r="BM6" s="22">
        <f t="shared" si="0"/>
        <v>-2.4134312696747085E-2</v>
      </c>
      <c r="BN6" s="22">
        <f t="shared" si="0"/>
        <v>4.9462365591397786E-2</v>
      </c>
      <c r="BO6" s="22">
        <f t="shared" si="0"/>
        <v>1.6393442622950907E-2</v>
      </c>
      <c r="BP6" s="22">
        <f t="shared" si="0"/>
        <v>7.8629032258064488E-2</v>
      </c>
      <c r="BQ6" s="22">
        <f t="shared" si="0"/>
        <v>4.8598130841121523E-2</v>
      </c>
      <c r="BR6" s="22">
        <f t="shared" ref="BR6:EC6" si="1">+(BR4-BQ4)/BQ4</f>
        <v>-9.9821746880570439E-2</v>
      </c>
      <c r="BS6" s="22">
        <f t="shared" si="1"/>
        <v>1.2871287128712843E-2</v>
      </c>
      <c r="BT6" s="22">
        <f t="shared" si="1"/>
        <v>3.4213098729227766E-2</v>
      </c>
      <c r="BU6" s="22">
        <f t="shared" si="1"/>
        <v>-3.9697542533081311E-2</v>
      </c>
      <c r="BV6" s="22">
        <f t="shared" si="1"/>
        <v>-1.4763779527559057E-2</v>
      </c>
      <c r="BW6" s="22">
        <f t="shared" si="1"/>
        <v>-2.0979020979020924E-2</v>
      </c>
      <c r="BX6" s="22">
        <f t="shared" si="1"/>
        <v>-2.142857142857137E-2</v>
      </c>
      <c r="BY6" s="22">
        <f t="shared" si="1"/>
        <v>-8.1334723670490203E-2</v>
      </c>
      <c r="BZ6" s="22">
        <f t="shared" si="1"/>
        <v>0.12372304199772992</v>
      </c>
      <c r="CA6" s="22">
        <f t="shared" si="1"/>
        <v>-4.0404040404040976E-3</v>
      </c>
      <c r="CB6" s="22">
        <f t="shared" si="1"/>
        <v>2.4340770791075109E-2</v>
      </c>
      <c r="CC6" s="22">
        <f t="shared" si="1"/>
        <v>-1.3861386138613917E-2</v>
      </c>
      <c r="CD6" s="22">
        <f t="shared" si="1"/>
        <v>-3.7148594377509926E-2</v>
      </c>
      <c r="CE6" s="22">
        <f t="shared" si="1"/>
        <v>7.1949947862356534E-2</v>
      </c>
      <c r="CF6" s="22">
        <f t="shared" si="1"/>
        <v>5.5447470817120655E-2</v>
      </c>
      <c r="CG6" s="22">
        <f t="shared" si="1"/>
        <v>-3.6866359447004608E-2</v>
      </c>
      <c r="CH6" s="22">
        <f t="shared" si="1"/>
        <v>-2.2009569377990403E-2</v>
      </c>
      <c r="CI6" s="22">
        <f t="shared" si="1"/>
        <v>1.7612524461839502E-2</v>
      </c>
      <c r="CJ6" s="22">
        <f t="shared" si="1"/>
        <v>-0.12692307692307694</v>
      </c>
      <c r="CK6" s="22">
        <f t="shared" si="1"/>
        <v>5.2863436123347991E-2</v>
      </c>
      <c r="CL6" s="22">
        <f t="shared" si="1"/>
        <v>2.8242677824267814E-2</v>
      </c>
      <c r="CM6" s="22">
        <f t="shared" si="1"/>
        <v>5.7985757884028516E-2</v>
      </c>
      <c r="CN6" s="22">
        <f t="shared" si="1"/>
        <v>6.153846153846159E-2</v>
      </c>
      <c r="CO6" s="22">
        <f t="shared" si="1"/>
        <v>-9.0579710144935257E-4</v>
      </c>
      <c r="CP6" s="22">
        <f t="shared" si="1"/>
        <v>-4.9864007252946513E-2</v>
      </c>
      <c r="CQ6" s="22">
        <f t="shared" si="1"/>
        <v>2.6717557251908372E-2</v>
      </c>
      <c r="CR6" s="22">
        <f t="shared" si="1"/>
        <v>3.6245353159851355E-2</v>
      </c>
      <c r="CS6" s="22">
        <f t="shared" si="1"/>
        <v>-6.0089686098654733E-2</v>
      </c>
      <c r="CT6" s="22">
        <f t="shared" si="1"/>
        <v>-6.0114503816793868E-2</v>
      </c>
      <c r="CU6" s="22">
        <f t="shared" si="1"/>
        <v>-3.248730964467008E-2</v>
      </c>
      <c r="CV6" s="22">
        <f t="shared" si="1"/>
        <v>-2.728226652675755E-2</v>
      </c>
      <c r="CW6" s="22">
        <f t="shared" si="1"/>
        <v>1.8338727076591184E-2</v>
      </c>
      <c r="CX6" s="22">
        <f t="shared" si="1"/>
        <v>2.542372881355923E-2</v>
      </c>
      <c r="CY6" s="22">
        <f t="shared" si="1"/>
        <v>8.2644628099173261E-3</v>
      </c>
      <c r="CZ6" s="22">
        <f t="shared" si="1"/>
        <v>9.8360655737705013E-2</v>
      </c>
      <c r="DA6" s="22">
        <f t="shared" si="1"/>
        <v>7.4626865671641784E-2</v>
      </c>
      <c r="DB6" s="22">
        <f t="shared" si="1"/>
        <v>-0.1059027777777778</v>
      </c>
      <c r="DC6" s="22">
        <f t="shared" si="1"/>
        <v>5.5339805825242748E-2</v>
      </c>
      <c r="DD6" s="22">
        <f t="shared" si="1"/>
        <v>4.9678012879484743E-2</v>
      </c>
      <c r="DE6" s="22">
        <f t="shared" si="1"/>
        <v>-4.5574057843996395E-2</v>
      </c>
      <c r="DF6" s="22">
        <f t="shared" si="1"/>
        <v>-1.0101010101010178E-2</v>
      </c>
      <c r="DG6" s="22">
        <f t="shared" si="1"/>
        <v>-4.1743970315398886E-2</v>
      </c>
      <c r="DH6" s="22">
        <f t="shared" si="1"/>
        <v>-5.8083252662149081E-2</v>
      </c>
      <c r="DI6" s="22">
        <f t="shared" si="1"/>
        <v>-5.1387461459403904E-3</v>
      </c>
      <c r="DJ6" s="22">
        <f t="shared" si="1"/>
        <v>7.7479338842975212E-2</v>
      </c>
      <c r="DK6" s="22">
        <f t="shared" si="1"/>
        <v>2.8763183125599234E-2</v>
      </c>
      <c r="DL6" s="22">
        <f t="shared" si="1"/>
        <v>0.1966449207828519</v>
      </c>
      <c r="DM6" s="22">
        <f t="shared" si="1"/>
        <v>7.0872274143302133E-2</v>
      </c>
      <c r="DN6" s="22">
        <f t="shared" si="1"/>
        <v>-0.21890909090909086</v>
      </c>
      <c r="DO6" s="22">
        <f t="shared" si="1"/>
        <v>0.11545623836126621</v>
      </c>
      <c r="DP6" s="22">
        <f t="shared" si="1"/>
        <v>5.6761268781302145E-2</v>
      </c>
      <c r="DQ6" s="22">
        <f t="shared" si="1"/>
        <v>-9.7156398104265379E-2</v>
      </c>
      <c r="DR6" s="22">
        <f t="shared" si="1"/>
        <v>2.2747156605424396E-2</v>
      </c>
      <c r="DS6" s="22">
        <f t="shared" si="1"/>
        <v>-3.8494439692044483E-2</v>
      </c>
      <c r="DT6" s="22">
        <f t="shared" si="1"/>
        <v>-0.13612099644128123</v>
      </c>
      <c r="DU6" s="22">
        <f t="shared" si="1"/>
        <v>-4.9433573635427365E-2</v>
      </c>
      <c r="DV6" s="22">
        <f t="shared" si="1"/>
        <v>8.234019501625145E-2</v>
      </c>
      <c r="DW6" s="22">
        <f t="shared" si="1"/>
        <v>5.3053053053053023E-2</v>
      </c>
      <c r="DX6" s="22">
        <f t="shared" si="1"/>
        <v>0.1634980988593156</v>
      </c>
      <c r="DY6" s="22">
        <f t="shared" si="1"/>
        <v>7.5163398692810357E-2</v>
      </c>
      <c r="DZ6" s="22">
        <f t="shared" si="1"/>
        <v>-0.16641337386018232</v>
      </c>
      <c r="EA6" s="22">
        <f t="shared" si="1"/>
        <v>0.19872379216043753</v>
      </c>
      <c r="EB6" s="22">
        <f t="shared" si="1"/>
        <v>-6.3878326996197762E-2</v>
      </c>
      <c r="EC6" s="22">
        <f t="shared" si="1"/>
        <v>-5.1990251827782226E-2</v>
      </c>
      <c r="ED6" s="22">
        <f t="shared" ref="ED6:EL6" si="2">+(ED4-EC4)/EC4</f>
        <v>-3.1705227077977745E-2</v>
      </c>
      <c r="EE6" s="22">
        <f t="shared" si="2"/>
        <v>-8.8495575221233906E-4</v>
      </c>
      <c r="EF6" s="22">
        <f t="shared" si="2"/>
        <v>-6.2887511071744978E-2</v>
      </c>
      <c r="EG6" s="22">
        <f t="shared" si="2"/>
        <v>-0.10775047258979198</v>
      </c>
      <c r="EH6" s="22">
        <f t="shared" si="2"/>
        <v>-5.2966101694915252E-3</v>
      </c>
      <c r="EI6" s="22">
        <f t="shared" si="2"/>
        <v>5.3248136315228962E-2</v>
      </c>
      <c r="EJ6" s="22">
        <f t="shared" si="2"/>
        <v>0.16380182002022231</v>
      </c>
      <c r="EK6" s="22">
        <f t="shared" si="2"/>
        <v>-0.20069504778453515</v>
      </c>
      <c r="EL6" s="22">
        <f t="shared" si="2"/>
        <v>4.1304347826086926E-2</v>
      </c>
    </row>
    <row r="8" spans="2:142" x14ac:dyDescent="0.25">
      <c r="B8" s="24" t="s">
        <v>198</v>
      </c>
    </row>
    <row r="9" spans="2:142" x14ac:dyDescent="0.25">
      <c r="B9" s="16" t="s">
        <v>39</v>
      </c>
      <c r="C9" s="16"/>
      <c r="D9" s="16" t="s">
        <v>40</v>
      </c>
      <c r="E9" s="16" t="s">
        <v>41</v>
      </c>
      <c r="F9" s="16" t="s">
        <v>42</v>
      </c>
      <c r="G9" s="16" t="s">
        <v>43</v>
      </c>
      <c r="H9" s="16" t="s">
        <v>44</v>
      </c>
      <c r="I9" s="16" t="s">
        <v>45</v>
      </c>
      <c r="J9" s="16" t="s">
        <v>46</v>
      </c>
      <c r="K9" s="16" t="s">
        <v>47</v>
      </c>
      <c r="L9" s="16" t="s">
        <v>48</v>
      </c>
      <c r="M9" s="16" t="s">
        <v>49</v>
      </c>
      <c r="N9" s="16" t="s">
        <v>50</v>
      </c>
      <c r="O9" s="16" t="s">
        <v>51</v>
      </c>
      <c r="P9" s="16" t="s">
        <v>52</v>
      </c>
      <c r="Q9" s="16" t="s">
        <v>53</v>
      </c>
      <c r="R9" s="16" t="s">
        <v>54</v>
      </c>
      <c r="S9" s="16" t="s">
        <v>55</v>
      </c>
      <c r="T9" s="16" t="s">
        <v>56</v>
      </c>
      <c r="U9" s="16" t="s">
        <v>57</v>
      </c>
      <c r="V9" s="16" t="s">
        <v>58</v>
      </c>
      <c r="W9" s="16" t="s">
        <v>59</v>
      </c>
      <c r="X9" s="16" t="s">
        <v>60</v>
      </c>
      <c r="Y9" s="16" t="s">
        <v>61</v>
      </c>
      <c r="Z9" s="16" t="s">
        <v>62</v>
      </c>
      <c r="AA9" s="16" t="s">
        <v>63</v>
      </c>
      <c r="AB9" s="16" t="s">
        <v>64</v>
      </c>
      <c r="AC9" s="16" t="s">
        <v>65</v>
      </c>
      <c r="AD9" s="16" t="s">
        <v>66</v>
      </c>
      <c r="AE9" s="16" t="s">
        <v>67</v>
      </c>
      <c r="AF9" s="16" t="s">
        <v>68</v>
      </c>
      <c r="AG9" s="16" t="s">
        <v>69</v>
      </c>
      <c r="AH9" s="16" t="s">
        <v>70</v>
      </c>
      <c r="AI9" s="16" t="s">
        <v>71</v>
      </c>
      <c r="AJ9" s="16" t="s">
        <v>72</v>
      </c>
      <c r="AK9" s="16" t="s">
        <v>73</v>
      </c>
      <c r="AL9" s="16" t="s">
        <v>74</v>
      </c>
      <c r="AM9" s="16" t="s">
        <v>75</v>
      </c>
      <c r="AN9" s="16" t="s">
        <v>76</v>
      </c>
      <c r="AO9" s="16" t="s">
        <v>77</v>
      </c>
      <c r="AP9" s="16" t="s">
        <v>78</v>
      </c>
      <c r="AQ9" s="16" t="s">
        <v>79</v>
      </c>
      <c r="AR9" s="16" t="s">
        <v>80</v>
      </c>
      <c r="AS9" s="16" t="s">
        <v>81</v>
      </c>
      <c r="AT9" s="16" t="s">
        <v>82</v>
      </c>
      <c r="AU9" s="16" t="s">
        <v>83</v>
      </c>
      <c r="AV9" s="16" t="s">
        <v>84</v>
      </c>
      <c r="AW9" s="16" t="s">
        <v>85</v>
      </c>
      <c r="AX9" s="16" t="s">
        <v>86</v>
      </c>
      <c r="AY9" s="16" t="s">
        <v>87</v>
      </c>
      <c r="AZ9" s="16" t="s">
        <v>88</v>
      </c>
      <c r="BA9" s="16" t="s">
        <v>89</v>
      </c>
      <c r="BB9" s="16" t="s">
        <v>90</v>
      </c>
      <c r="BC9" s="16" t="s">
        <v>91</v>
      </c>
      <c r="BD9" s="16" t="s">
        <v>92</v>
      </c>
      <c r="BE9" s="16" t="s">
        <v>93</v>
      </c>
      <c r="BF9" s="16" t="s">
        <v>94</v>
      </c>
      <c r="BG9" s="16" t="s">
        <v>95</v>
      </c>
      <c r="BH9" s="16" t="s">
        <v>96</v>
      </c>
      <c r="BI9" s="16" t="s">
        <v>97</v>
      </c>
      <c r="BJ9" s="16" t="s">
        <v>98</v>
      </c>
      <c r="BK9" s="16" t="s">
        <v>99</v>
      </c>
      <c r="BL9" s="16" t="s">
        <v>100</v>
      </c>
      <c r="BM9" s="16" t="s">
        <v>101</v>
      </c>
      <c r="BN9" s="16" t="s">
        <v>102</v>
      </c>
      <c r="BO9" s="16" t="s">
        <v>103</v>
      </c>
      <c r="BP9" s="16" t="s">
        <v>104</v>
      </c>
      <c r="BQ9" s="16" t="s">
        <v>105</v>
      </c>
      <c r="BR9" s="16" t="s">
        <v>106</v>
      </c>
      <c r="BS9" s="16" t="s">
        <v>107</v>
      </c>
      <c r="BT9" s="16" t="s">
        <v>108</v>
      </c>
      <c r="BU9" s="16" t="s">
        <v>109</v>
      </c>
      <c r="BV9" s="16" t="s">
        <v>110</v>
      </c>
      <c r="BW9" s="16" t="s">
        <v>111</v>
      </c>
      <c r="BX9" s="16" t="s">
        <v>112</v>
      </c>
      <c r="BY9" s="16" t="s">
        <v>113</v>
      </c>
      <c r="BZ9" s="16" t="s">
        <v>114</v>
      </c>
      <c r="CA9" s="16" t="s">
        <v>115</v>
      </c>
      <c r="CB9" s="16" t="s">
        <v>116</v>
      </c>
      <c r="CC9" s="16" t="s">
        <v>117</v>
      </c>
      <c r="CD9" s="16" t="s">
        <v>118</v>
      </c>
      <c r="CE9" s="16" t="s">
        <v>119</v>
      </c>
      <c r="CF9" s="16" t="s">
        <v>120</v>
      </c>
      <c r="CG9" s="16" t="s">
        <v>121</v>
      </c>
      <c r="CH9" s="16" t="s">
        <v>122</v>
      </c>
      <c r="CI9" s="16" t="s">
        <v>123</v>
      </c>
      <c r="CJ9" s="20" t="s">
        <v>124</v>
      </c>
      <c r="CK9" s="20" t="s">
        <v>125</v>
      </c>
      <c r="CL9" s="20" t="s">
        <v>126</v>
      </c>
      <c r="CM9" s="20" t="s">
        <v>127</v>
      </c>
      <c r="CN9" s="20" t="s">
        <v>128</v>
      </c>
      <c r="CO9" s="20" t="s">
        <v>129</v>
      </c>
      <c r="CP9" s="20" t="s">
        <v>130</v>
      </c>
      <c r="CQ9" s="20" t="s">
        <v>131</v>
      </c>
      <c r="CR9" s="20" t="s">
        <v>132</v>
      </c>
      <c r="CS9" s="20" t="s">
        <v>133</v>
      </c>
      <c r="CT9" s="20" t="s">
        <v>134</v>
      </c>
      <c r="CU9" s="20" t="s">
        <v>135</v>
      </c>
      <c r="CV9" s="16" t="s">
        <v>136</v>
      </c>
      <c r="CW9" s="16" t="s">
        <v>137</v>
      </c>
      <c r="CX9" s="16" t="s">
        <v>138</v>
      </c>
      <c r="CY9" s="16" t="s">
        <v>139</v>
      </c>
      <c r="CZ9" s="16" t="s">
        <v>140</v>
      </c>
      <c r="DA9" s="16" t="s">
        <v>141</v>
      </c>
      <c r="DB9" s="16" t="s">
        <v>142</v>
      </c>
      <c r="DC9" s="16" t="s">
        <v>143</v>
      </c>
      <c r="DD9" s="16" t="s">
        <v>144</v>
      </c>
      <c r="DE9" s="16" t="s">
        <v>145</v>
      </c>
      <c r="DF9" s="16" t="s">
        <v>146</v>
      </c>
      <c r="DG9" s="16" t="s">
        <v>147</v>
      </c>
      <c r="DH9" s="16" t="s">
        <v>148</v>
      </c>
      <c r="DI9" s="16" t="s">
        <v>149</v>
      </c>
      <c r="DJ9" s="16" t="s">
        <v>150</v>
      </c>
      <c r="DK9" s="16" t="s">
        <v>151</v>
      </c>
      <c r="DL9" s="16" t="s">
        <v>152</v>
      </c>
      <c r="DM9" s="16" t="s">
        <v>153</v>
      </c>
      <c r="DN9" s="16" t="s">
        <v>154</v>
      </c>
      <c r="DO9" s="16" t="s">
        <v>155</v>
      </c>
      <c r="DP9" s="16" t="s">
        <v>156</v>
      </c>
      <c r="DQ9" s="16" t="s">
        <v>157</v>
      </c>
      <c r="DR9" s="16" t="s">
        <v>158</v>
      </c>
      <c r="DS9" s="16" t="s">
        <v>159</v>
      </c>
      <c r="DT9" s="16" t="s">
        <v>160</v>
      </c>
      <c r="DU9" s="16" t="s">
        <v>161</v>
      </c>
      <c r="DV9" s="16" t="s">
        <v>162</v>
      </c>
      <c r="DW9" s="16" t="s">
        <v>163</v>
      </c>
      <c r="DX9" s="16" t="s">
        <v>164</v>
      </c>
      <c r="DY9" s="16" t="s">
        <v>165</v>
      </c>
      <c r="DZ9" s="16" t="s">
        <v>166</v>
      </c>
      <c r="EA9" s="16" t="s">
        <v>167</v>
      </c>
      <c r="EB9" s="16" t="s">
        <v>168</v>
      </c>
      <c r="EC9" s="16" t="s">
        <v>169</v>
      </c>
      <c r="ED9" s="16" t="s">
        <v>170</v>
      </c>
      <c r="EE9" s="16" t="s">
        <v>171</v>
      </c>
      <c r="EF9" s="16" t="s">
        <v>172</v>
      </c>
      <c r="EG9" s="16" t="s">
        <v>173</v>
      </c>
      <c r="EH9" s="16" t="s">
        <v>174</v>
      </c>
      <c r="EI9" s="16" t="s">
        <v>175</v>
      </c>
      <c r="EJ9" s="16" t="s">
        <v>176</v>
      </c>
      <c r="EK9" s="16" t="s">
        <v>177</v>
      </c>
      <c r="EL9" s="16" t="s">
        <v>178</v>
      </c>
    </row>
    <row r="10" spans="2:142" x14ac:dyDescent="0.25">
      <c r="B10" s="17" t="s">
        <v>191</v>
      </c>
      <c r="C10" s="16"/>
      <c r="D10" s="16">
        <v>112.9</v>
      </c>
      <c r="E10" s="16">
        <v>105.8</v>
      </c>
      <c r="F10" s="16">
        <v>105.8</v>
      </c>
      <c r="G10" s="16">
        <v>105.8</v>
      </c>
      <c r="H10" s="16">
        <v>104.1</v>
      </c>
      <c r="I10" s="16">
        <v>104.1</v>
      </c>
      <c r="J10" s="16">
        <v>104.1</v>
      </c>
      <c r="K10" s="16">
        <v>103.2</v>
      </c>
      <c r="L10" s="16">
        <v>103.2</v>
      </c>
      <c r="M10" s="16">
        <v>103.2</v>
      </c>
      <c r="N10" s="16">
        <v>102</v>
      </c>
      <c r="O10" s="16">
        <v>102</v>
      </c>
      <c r="P10" s="16">
        <v>102</v>
      </c>
      <c r="Q10" s="16">
        <v>102.1</v>
      </c>
      <c r="R10" s="16">
        <v>102.1</v>
      </c>
      <c r="S10" s="16">
        <v>102.1</v>
      </c>
      <c r="T10" s="16">
        <v>105.3</v>
      </c>
      <c r="U10" s="16">
        <v>105.3</v>
      </c>
      <c r="V10" s="16">
        <v>105.3</v>
      </c>
      <c r="W10" s="16">
        <v>97.8</v>
      </c>
      <c r="X10" s="16">
        <v>97.8</v>
      </c>
      <c r="Y10" s="16">
        <v>97.8</v>
      </c>
      <c r="Z10" s="16">
        <v>103.1</v>
      </c>
      <c r="AA10" s="16">
        <v>103.1</v>
      </c>
      <c r="AB10" s="16">
        <v>103.1</v>
      </c>
      <c r="AC10" s="16">
        <v>100</v>
      </c>
      <c r="AD10" s="16">
        <v>100.1</v>
      </c>
      <c r="AE10" s="16">
        <v>100.1</v>
      </c>
      <c r="AF10" s="16">
        <v>103.7</v>
      </c>
      <c r="AG10" s="16">
        <v>103.7</v>
      </c>
      <c r="AH10" s="16">
        <v>103.7</v>
      </c>
      <c r="AI10" s="16">
        <v>101.4</v>
      </c>
      <c r="AJ10" s="16">
        <v>101.4</v>
      </c>
      <c r="AK10" s="16">
        <v>101.4</v>
      </c>
      <c r="AL10" s="16">
        <v>104.9</v>
      </c>
      <c r="AM10" s="16">
        <v>104.7</v>
      </c>
      <c r="AN10" s="16">
        <v>104.7</v>
      </c>
      <c r="AO10" s="16">
        <v>102.9</v>
      </c>
      <c r="AP10" s="16">
        <v>102.9</v>
      </c>
      <c r="AQ10" s="16">
        <v>102.9</v>
      </c>
      <c r="AR10" s="16">
        <v>110.7</v>
      </c>
      <c r="AS10" s="16">
        <v>110.7</v>
      </c>
      <c r="AT10" s="16">
        <v>110.7</v>
      </c>
      <c r="AU10" s="16">
        <v>107</v>
      </c>
      <c r="AV10" s="16">
        <v>107</v>
      </c>
      <c r="AW10" s="16">
        <v>107</v>
      </c>
      <c r="AX10" s="16">
        <v>107.9</v>
      </c>
      <c r="AY10" s="16">
        <v>107.9</v>
      </c>
      <c r="AZ10" s="16">
        <v>107.9</v>
      </c>
      <c r="BA10" s="16">
        <v>101</v>
      </c>
      <c r="BB10" s="16">
        <v>101</v>
      </c>
      <c r="BC10" s="16">
        <v>101</v>
      </c>
      <c r="BD10" s="16">
        <v>107.1</v>
      </c>
      <c r="BE10" s="16">
        <v>107.1</v>
      </c>
      <c r="BF10" s="16">
        <v>107.1</v>
      </c>
      <c r="BG10" s="16">
        <v>99</v>
      </c>
      <c r="BH10" s="16">
        <v>99</v>
      </c>
      <c r="BI10" s="16">
        <v>102.2</v>
      </c>
      <c r="BJ10" s="16">
        <v>99.7</v>
      </c>
      <c r="BK10" s="16">
        <v>100.8</v>
      </c>
      <c r="BL10" s="16">
        <v>95.3</v>
      </c>
      <c r="BM10" s="16">
        <v>93</v>
      </c>
      <c r="BN10" s="16">
        <v>97.6</v>
      </c>
      <c r="BO10" s="16">
        <v>99.2</v>
      </c>
      <c r="BP10" s="16">
        <v>107</v>
      </c>
      <c r="BQ10" s="16">
        <v>112.2</v>
      </c>
      <c r="BR10" s="16">
        <v>101</v>
      </c>
      <c r="BS10" s="16">
        <v>102.3</v>
      </c>
      <c r="BT10" s="16">
        <v>105.8</v>
      </c>
      <c r="BU10" s="16">
        <v>101.6</v>
      </c>
      <c r="BV10" s="16">
        <v>100.1</v>
      </c>
      <c r="BW10" s="16">
        <v>98</v>
      </c>
      <c r="BX10" s="16">
        <v>95.9</v>
      </c>
      <c r="BY10" s="16">
        <v>88.1</v>
      </c>
      <c r="BZ10" s="16">
        <v>99</v>
      </c>
      <c r="CA10" s="16">
        <v>98.6</v>
      </c>
      <c r="CB10" s="16">
        <v>101</v>
      </c>
      <c r="CC10" s="16">
        <v>99.6</v>
      </c>
      <c r="CD10" s="16">
        <v>95.9</v>
      </c>
      <c r="CE10" s="16">
        <v>102.8</v>
      </c>
      <c r="CF10" s="16">
        <v>108.5</v>
      </c>
      <c r="CG10" s="16">
        <v>104.5</v>
      </c>
      <c r="CH10" s="16">
        <v>102.2</v>
      </c>
      <c r="CI10" s="16">
        <v>104</v>
      </c>
      <c r="CJ10" s="16">
        <v>90.8</v>
      </c>
      <c r="CK10" s="16">
        <v>95.6</v>
      </c>
      <c r="CL10" s="16">
        <v>98.3</v>
      </c>
      <c r="CM10" s="16">
        <v>104</v>
      </c>
      <c r="CN10" s="16">
        <v>110.4</v>
      </c>
      <c r="CO10" s="16">
        <v>110.3</v>
      </c>
      <c r="CP10" s="16">
        <v>104.8</v>
      </c>
      <c r="CQ10" s="16">
        <v>107.6</v>
      </c>
      <c r="CR10" s="16">
        <v>111.5</v>
      </c>
      <c r="CS10" s="16">
        <v>104.8</v>
      </c>
      <c r="CT10" s="16">
        <v>98.5</v>
      </c>
      <c r="CU10" s="16">
        <v>95.3</v>
      </c>
      <c r="CV10" s="16">
        <v>92.7</v>
      </c>
      <c r="CW10" s="16">
        <v>94.4</v>
      </c>
      <c r="CX10" s="16">
        <v>96.8</v>
      </c>
      <c r="CY10" s="16">
        <v>97.6</v>
      </c>
      <c r="CZ10" s="16">
        <v>107.2</v>
      </c>
      <c r="DA10" s="16">
        <v>115.2</v>
      </c>
      <c r="DB10" s="16">
        <v>103</v>
      </c>
      <c r="DC10" s="16">
        <v>108.7</v>
      </c>
      <c r="DD10" s="16">
        <v>114.1</v>
      </c>
      <c r="DE10" s="16">
        <v>108.9</v>
      </c>
      <c r="DF10" s="16">
        <v>107.8</v>
      </c>
      <c r="DG10" s="16">
        <v>103.3</v>
      </c>
      <c r="DH10" s="16">
        <v>97.3</v>
      </c>
      <c r="DI10" s="16">
        <v>96.8</v>
      </c>
      <c r="DJ10" s="16">
        <v>104.3</v>
      </c>
      <c r="DK10" s="16">
        <v>107.3</v>
      </c>
      <c r="DL10" s="16">
        <v>128.4</v>
      </c>
      <c r="DM10" s="16">
        <v>137.5</v>
      </c>
      <c r="DN10" s="16">
        <v>107.4</v>
      </c>
      <c r="DO10" s="16">
        <v>119.8</v>
      </c>
      <c r="DP10" s="16">
        <v>126.6</v>
      </c>
      <c r="DQ10" s="16">
        <v>114.3</v>
      </c>
      <c r="DR10" s="16">
        <v>116.9</v>
      </c>
      <c r="DS10" s="16">
        <v>112.4</v>
      </c>
      <c r="DT10" s="16">
        <v>97.1</v>
      </c>
      <c r="DU10" s="16">
        <v>92.3</v>
      </c>
      <c r="DV10" s="16">
        <v>99.9</v>
      </c>
      <c r="DW10" s="16">
        <v>105.2</v>
      </c>
      <c r="DX10" s="16">
        <v>122.4</v>
      </c>
      <c r="DY10" s="16">
        <v>131.6</v>
      </c>
      <c r="DZ10" s="16">
        <v>109.7</v>
      </c>
      <c r="EA10" s="16">
        <v>131.5</v>
      </c>
      <c r="EB10" s="16">
        <v>123.1</v>
      </c>
      <c r="EC10" s="16">
        <v>116.7</v>
      </c>
      <c r="ED10" s="16">
        <v>113</v>
      </c>
      <c r="EE10" s="16">
        <v>112.9</v>
      </c>
      <c r="EF10" s="16">
        <v>105.8</v>
      </c>
      <c r="EG10" s="16">
        <v>94.4</v>
      </c>
      <c r="EH10" s="16">
        <v>93.9</v>
      </c>
      <c r="EI10" s="16">
        <v>98.9</v>
      </c>
      <c r="EJ10" s="16">
        <v>115.1</v>
      </c>
      <c r="EK10" s="16">
        <v>92</v>
      </c>
      <c r="EL10" s="16">
        <v>95.8</v>
      </c>
    </row>
    <row r="11" spans="2:142" x14ac:dyDescent="0.25">
      <c r="B11" s="16" t="s">
        <v>195</v>
      </c>
      <c r="C11" s="16">
        <f>+SUM(CJ10:CU10)</f>
        <v>1231.8999999999999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</row>
    <row r="12" spans="2:142" s="23" customFormat="1" x14ac:dyDescent="0.25">
      <c r="B12" s="22" t="s">
        <v>194</v>
      </c>
      <c r="C12" s="22">
        <f>+C5/C11</f>
        <v>0.97418621641366998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</row>
    <row r="13" spans="2:142" x14ac:dyDescent="0.25">
      <c r="B13" s="16" t="s">
        <v>193</v>
      </c>
      <c r="C13" s="16"/>
      <c r="D13" s="22">
        <f t="shared" ref="D13:AI13" si="3">+D10*$C$12</f>
        <v>109.98562383310335</v>
      </c>
      <c r="E13" s="22">
        <f t="shared" si="3"/>
        <v>103.06890169656629</v>
      </c>
      <c r="F13" s="22">
        <f t="shared" si="3"/>
        <v>103.06890169656629</v>
      </c>
      <c r="G13" s="22">
        <f t="shared" si="3"/>
        <v>103.06890169656629</v>
      </c>
      <c r="H13" s="22">
        <f t="shared" si="3"/>
        <v>101.41278512866305</v>
      </c>
      <c r="I13" s="22">
        <f t="shared" si="3"/>
        <v>101.41278512866305</v>
      </c>
      <c r="J13" s="22">
        <f t="shared" si="3"/>
        <v>101.41278512866305</v>
      </c>
      <c r="K13" s="22">
        <f t="shared" si="3"/>
        <v>100.53601753389074</v>
      </c>
      <c r="L13" s="22">
        <f t="shared" si="3"/>
        <v>100.53601753389074</v>
      </c>
      <c r="M13" s="22">
        <f t="shared" si="3"/>
        <v>100.53601753389074</v>
      </c>
      <c r="N13" s="22">
        <f t="shared" si="3"/>
        <v>99.366994074194338</v>
      </c>
      <c r="O13" s="22">
        <f t="shared" si="3"/>
        <v>99.366994074194338</v>
      </c>
      <c r="P13" s="22">
        <f t="shared" si="3"/>
        <v>99.366994074194338</v>
      </c>
      <c r="Q13" s="22">
        <f t="shared" si="3"/>
        <v>99.464412695835705</v>
      </c>
      <c r="R13" s="22">
        <f t="shared" si="3"/>
        <v>99.464412695835705</v>
      </c>
      <c r="S13" s="22">
        <f t="shared" si="3"/>
        <v>99.464412695835705</v>
      </c>
      <c r="T13" s="22">
        <f t="shared" si="3"/>
        <v>102.58180858835945</v>
      </c>
      <c r="U13" s="22">
        <f t="shared" si="3"/>
        <v>102.58180858835945</v>
      </c>
      <c r="V13" s="22">
        <f t="shared" si="3"/>
        <v>102.58180858835945</v>
      </c>
      <c r="W13" s="22">
        <f t="shared" si="3"/>
        <v>95.275411965256922</v>
      </c>
      <c r="X13" s="22">
        <f t="shared" si="3"/>
        <v>95.275411965256922</v>
      </c>
      <c r="Y13" s="22">
        <f t="shared" si="3"/>
        <v>95.275411965256922</v>
      </c>
      <c r="Z13" s="22">
        <f t="shared" si="3"/>
        <v>100.43859891224938</v>
      </c>
      <c r="AA13" s="22">
        <f t="shared" si="3"/>
        <v>100.43859891224938</v>
      </c>
      <c r="AB13" s="22">
        <f t="shared" si="3"/>
        <v>100.43859891224938</v>
      </c>
      <c r="AC13" s="22">
        <f t="shared" si="3"/>
        <v>97.418621641366997</v>
      </c>
      <c r="AD13" s="22">
        <f t="shared" si="3"/>
        <v>97.516040263008364</v>
      </c>
      <c r="AE13" s="22">
        <f t="shared" si="3"/>
        <v>97.516040263008364</v>
      </c>
      <c r="AF13" s="22">
        <f t="shared" si="3"/>
        <v>101.02311064209758</v>
      </c>
      <c r="AG13" s="22">
        <f t="shared" si="3"/>
        <v>101.02311064209758</v>
      </c>
      <c r="AH13" s="22">
        <f t="shared" si="3"/>
        <v>101.02311064209758</v>
      </c>
      <c r="AI13" s="22">
        <f t="shared" si="3"/>
        <v>98.782482344346136</v>
      </c>
      <c r="AJ13" s="22">
        <f t="shared" ref="AJ13:BO13" si="4">+AJ10*$C$12</f>
        <v>98.782482344346136</v>
      </c>
      <c r="AK13" s="22">
        <f t="shared" si="4"/>
        <v>98.782482344346136</v>
      </c>
      <c r="AL13" s="22">
        <f t="shared" si="4"/>
        <v>102.19213410179398</v>
      </c>
      <c r="AM13" s="22">
        <f t="shared" si="4"/>
        <v>101.99729685851125</v>
      </c>
      <c r="AN13" s="22">
        <f t="shared" si="4"/>
        <v>101.99729685851125</v>
      </c>
      <c r="AO13" s="22">
        <f t="shared" si="4"/>
        <v>100.24376166896664</v>
      </c>
      <c r="AP13" s="22">
        <f t="shared" si="4"/>
        <v>100.24376166896664</v>
      </c>
      <c r="AQ13" s="22">
        <f t="shared" si="4"/>
        <v>100.24376166896664</v>
      </c>
      <c r="AR13" s="22">
        <f t="shared" si="4"/>
        <v>107.84241415699327</v>
      </c>
      <c r="AS13" s="22">
        <f t="shared" si="4"/>
        <v>107.84241415699327</v>
      </c>
      <c r="AT13" s="22">
        <f t="shared" si="4"/>
        <v>107.84241415699327</v>
      </c>
      <c r="AU13" s="22">
        <f t="shared" si="4"/>
        <v>104.23792515626269</v>
      </c>
      <c r="AV13" s="22">
        <f t="shared" si="4"/>
        <v>104.23792515626269</v>
      </c>
      <c r="AW13" s="22">
        <f t="shared" si="4"/>
        <v>104.23792515626269</v>
      </c>
      <c r="AX13" s="22">
        <f t="shared" si="4"/>
        <v>105.11469275103499</v>
      </c>
      <c r="AY13" s="22">
        <f t="shared" si="4"/>
        <v>105.11469275103499</v>
      </c>
      <c r="AZ13" s="22">
        <f t="shared" si="4"/>
        <v>105.11469275103499</v>
      </c>
      <c r="BA13" s="22">
        <f t="shared" si="4"/>
        <v>98.392807857780667</v>
      </c>
      <c r="BB13" s="22">
        <f t="shared" si="4"/>
        <v>98.392807857780667</v>
      </c>
      <c r="BC13" s="22">
        <f t="shared" si="4"/>
        <v>98.392807857780667</v>
      </c>
      <c r="BD13" s="22">
        <f t="shared" si="4"/>
        <v>104.33534377790404</v>
      </c>
      <c r="BE13" s="22">
        <f t="shared" si="4"/>
        <v>104.33534377790404</v>
      </c>
      <c r="BF13" s="22">
        <f t="shared" si="4"/>
        <v>104.33534377790404</v>
      </c>
      <c r="BG13" s="22">
        <f t="shared" si="4"/>
        <v>96.444435424953326</v>
      </c>
      <c r="BH13" s="22">
        <f t="shared" si="4"/>
        <v>96.444435424953326</v>
      </c>
      <c r="BI13" s="22">
        <f t="shared" si="4"/>
        <v>99.561831317477072</v>
      </c>
      <c r="BJ13" s="22">
        <f t="shared" si="4"/>
        <v>97.126365776442896</v>
      </c>
      <c r="BK13" s="22">
        <f t="shared" si="4"/>
        <v>98.197970614497933</v>
      </c>
      <c r="BL13" s="22">
        <f t="shared" si="4"/>
        <v>92.839946424222745</v>
      </c>
      <c r="BM13" s="22">
        <f t="shared" si="4"/>
        <v>90.599318126471303</v>
      </c>
      <c r="BN13" s="22">
        <f t="shared" si="4"/>
        <v>95.080574721974187</v>
      </c>
      <c r="BO13" s="22">
        <f t="shared" si="4"/>
        <v>96.63927266823606</v>
      </c>
      <c r="BP13" s="22">
        <f t="shared" ref="BP13:CU13" si="5">+BP10*$C$12</f>
        <v>104.23792515626269</v>
      </c>
      <c r="BQ13" s="22">
        <f t="shared" si="5"/>
        <v>109.30369348161378</v>
      </c>
      <c r="BR13" s="22">
        <f t="shared" si="5"/>
        <v>98.392807857780667</v>
      </c>
      <c r="BS13" s="22">
        <f t="shared" si="5"/>
        <v>99.659249939118439</v>
      </c>
      <c r="BT13" s="22">
        <f t="shared" si="5"/>
        <v>103.06890169656629</v>
      </c>
      <c r="BU13" s="22">
        <f t="shared" si="5"/>
        <v>98.97731958762887</v>
      </c>
      <c r="BV13" s="22">
        <f t="shared" si="5"/>
        <v>97.516040263008364</v>
      </c>
      <c r="BW13" s="22">
        <f t="shared" si="5"/>
        <v>95.470249208539656</v>
      </c>
      <c r="BX13" s="22">
        <f t="shared" si="5"/>
        <v>93.424458154070962</v>
      </c>
      <c r="BY13" s="22">
        <f t="shared" si="5"/>
        <v>85.825805666044317</v>
      </c>
      <c r="BZ13" s="22">
        <f t="shared" si="5"/>
        <v>96.444435424953326</v>
      </c>
      <c r="CA13" s="22">
        <f t="shared" si="5"/>
        <v>96.054760938387858</v>
      </c>
      <c r="CB13" s="22">
        <f t="shared" si="5"/>
        <v>98.392807857780667</v>
      </c>
      <c r="CC13" s="22">
        <f t="shared" si="5"/>
        <v>97.028947154801529</v>
      </c>
      <c r="CD13" s="22">
        <f t="shared" si="5"/>
        <v>93.424458154070962</v>
      </c>
      <c r="CE13" s="22">
        <f t="shared" si="5"/>
        <v>100.14634304732527</v>
      </c>
      <c r="CF13" s="22">
        <f t="shared" si="5"/>
        <v>105.6992044808832</v>
      </c>
      <c r="CG13" s="22">
        <f t="shared" si="5"/>
        <v>101.80245961522851</v>
      </c>
      <c r="CH13" s="22">
        <f t="shared" si="5"/>
        <v>99.561831317477072</v>
      </c>
      <c r="CI13" s="22">
        <f t="shared" si="5"/>
        <v>101.31536650702168</v>
      </c>
      <c r="CJ13" s="27">
        <f t="shared" si="5"/>
        <v>88.456108450361228</v>
      </c>
      <c r="CK13" s="27">
        <f t="shared" si="5"/>
        <v>93.132202289146846</v>
      </c>
      <c r="CL13" s="27">
        <f t="shared" si="5"/>
        <v>95.762505073463757</v>
      </c>
      <c r="CM13" s="27">
        <f t="shared" si="5"/>
        <v>101.31536650702168</v>
      </c>
      <c r="CN13" s="27">
        <f t="shared" si="5"/>
        <v>107.55015829206917</v>
      </c>
      <c r="CO13" s="27">
        <f t="shared" si="5"/>
        <v>107.45273967042779</v>
      </c>
      <c r="CP13" s="27">
        <f t="shared" si="5"/>
        <v>102.09471548015262</v>
      </c>
      <c r="CQ13" s="27">
        <f t="shared" si="5"/>
        <v>104.82243688611088</v>
      </c>
      <c r="CR13" s="27">
        <f t="shared" si="5"/>
        <v>108.62176313012421</v>
      </c>
      <c r="CS13" s="27">
        <f t="shared" si="5"/>
        <v>102.09471548015262</v>
      </c>
      <c r="CT13" s="27">
        <f t="shared" si="5"/>
        <v>95.957342316746491</v>
      </c>
      <c r="CU13" s="27">
        <f t="shared" si="5"/>
        <v>92.839946424222745</v>
      </c>
      <c r="CV13" s="22">
        <f t="shared" ref="CV13:EA13" si="6">+CV10*$C$12</f>
        <v>90.307062261547216</v>
      </c>
      <c r="CW13" s="22">
        <f t="shared" si="6"/>
        <v>91.963178829450456</v>
      </c>
      <c r="CX13" s="22">
        <f t="shared" si="6"/>
        <v>94.301225748843251</v>
      </c>
      <c r="CY13" s="22">
        <f t="shared" si="6"/>
        <v>95.080574721974187</v>
      </c>
      <c r="CZ13" s="22">
        <f t="shared" si="6"/>
        <v>104.43276239954542</v>
      </c>
      <c r="DA13" s="22">
        <f t="shared" si="6"/>
        <v>112.22625213085479</v>
      </c>
      <c r="DB13" s="22">
        <f t="shared" si="6"/>
        <v>100.34118029060801</v>
      </c>
      <c r="DC13" s="22">
        <f t="shared" si="6"/>
        <v>105.89404172416593</v>
      </c>
      <c r="DD13" s="22">
        <f t="shared" si="6"/>
        <v>111.15464729279974</v>
      </c>
      <c r="DE13" s="22">
        <f t="shared" si="6"/>
        <v>106.08887896744866</v>
      </c>
      <c r="DF13" s="22">
        <f t="shared" si="6"/>
        <v>105.01727412939363</v>
      </c>
      <c r="DG13" s="22">
        <f t="shared" si="6"/>
        <v>100.63343615553211</v>
      </c>
      <c r="DH13" s="22">
        <f t="shared" si="6"/>
        <v>94.788318857050086</v>
      </c>
      <c r="DI13" s="22">
        <f t="shared" si="6"/>
        <v>94.301225748843251</v>
      </c>
      <c r="DJ13" s="22">
        <f t="shared" si="6"/>
        <v>101.60762237194578</v>
      </c>
      <c r="DK13" s="22">
        <f t="shared" si="6"/>
        <v>104.53018102118679</v>
      </c>
      <c r="DL13" s="22">
        <f t="shared" si="6"/>
        <v>125.08551018751523</v>
      </c>
      <c r="DM13" s="22">
        <f t="shared" si="6"/>
        <v>133.95060475687961</v>
      </c>
      <c r="DN13" s="22">
        <f t="shared" si="6"/>
        <v>104.62759964282816</v>
      </c>
      <c r="DO13" s="22">
        <f t="shared" si="6"/>
        <v>116.70750872635766</v>
      </c>
      <c r="DP13" s="22">
        <f t="shared" si="6"/>
        <v>123.33197499797062</v>
      </c>
      <c r="DQ13" s="22">
        <f t="shared" si="6"/>
        <v>111.34948453608247</v>
      </c>
      <c r="DR13" s="22">
        <f t="shared" si="6"/>
        <v>113.88236869875803</v>
      </c>
      <c r="DS13" s="22">
        <f t="shared" si="6"/>
        <v>109.49853072489651</v>
      </c>
      <c r="DT13" s="22">
        <f t="shared" si="6"/>
        <v>94.593481613767352</v>
      </c>
      <c r="DU13" s="22">
        <f t="shared" si="6"/>
        <v>89.917387774981734</v>
      </c>
      <c r="DV13" s="22">
        <f t="shared" si="6"/>
        <v>97.32120301972563</v>
      </c>
      <c r="DW13" s="22">
        <f t="shared" si="6"/>
        <v>102.48438996671808</v>
      </c>
      <c r="DX13" s="22">
        <f t="shared" si="6"/>
        <v>119.24039288903322</v>
      </c>
      <c r="DY13" s="22">
        <f t="shared" si="6"/>
        <v>128.20290608003896</v>
      </c>
      <c r="DZ13" s="22">
        <f t="shared" si="6"/>
        <v>106.8682279405796</v>
      </c>
      <c r="EA13" s="22">
        <f t="shared" si="6"/>
        <v>128.10548745839759</v>
      </c>
      <c r="EB13" s="22">
        <f t="shared" ref="EB13:EL13" si="7">+EB10*$C$12</f>
        <v>119.92232324052277</v>
      </c>
      <c r="EC13" s="22">
        <f t="shared" si="7"/>
        <v>113.68753145547529</v>
      </c>
      <c r="ED13" s="22">
        <f t="shared" si="7"/>
        <v>110.08304245474471</v>
      </c>
      <c r="EE13" s="22">
        <f t="shared" si="7"/>
        <v>109.98562383310335</v>
      </c>
      <c r="EF13" s="22">
        <f t="shared" si="7"/>
        <v>103.06890169656629</v>
      </c>
      <c r="EG13" s="22">
        <f t="shared" si="7"/>
        <v>91.963178829450456</v>
      </c>
      <c r="EH13" s="22">
        <f t="shared" si="7"/>
        <v>91.476085721243621</v>
      </c>
      <c r="EI13" s="22">
        <f t="shared" si="7"/>
        <v>96.347016803311973</v>
      </c>
      <c r="EJ13" s="22">
        <f t="shared" si="7"/>
        <v>112.12883350921341</v>
      </c>
      <c r="EK13" s="22">
        <f t="shared" si="7"/>
        <v>89.625131910057632</v>
      </c>
      <c r="EL13" s="22">
        <f t="shared" si="7"/>
        <v>93.327039532429581</v>
      </c>
    </row>
    <row r="14" spans="2:142" x14ac:dyDescent="0.25">
      <c r="B14" s="20" t="s">
        <v>197</v>
      </c>
      <c r="C14" s="28">
        <f>+SUM(CJ13:CU13)</f>
        <v>1200.1000000000001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</row>
    <row r="15" spans="2:142" s="23" customFormat="1" x14ac:dyDescent="0.25">
      <c r="B15" s="22" t="s">
        <v>200</v>
      </c>
      <c r="C15" s="22"/>
      <c r="D15" s="22"/>
      <c r="E15" s="22">
        <f t="shared" ref="E15:AJ15" si="8">+(E13-D13)/D13</f>
        <v>-6.2887511071744936E-2</v>
      </c>
      <c r="F15" s="22">
        <f t="shared" si="8"/>
        <v>0</v>
      </c>
      <c r="G15" s="22">
        <f t="shared" si="8"/>
        <v>0</v>
      </c>
      <c r="H15" s="22">
        <f t="shared" si="8"/>
        <v>-1.6068052930056718E-2</v>
      </c>
      <c r="I15" s="22">
        <f t="shared" si="8"/>
        <v>0</v>
      </c>
      <c r="J15" s="22">
        <f t="shared" si="8"/>
        <v>0</v>
      </c>
      <c r="K15" s="22">
        <f t="shared" si="8"/>
        <v>-8.6455331412103788E-3</v>
      </c>
      <c r="L15" s="22">
        <f t="shared" si="8"/>
        <v>0</v>
      </c>
      <c r="M15" s="22">
        <f t="shared" si="8"/>
        <v>0</v>
      </c>
      <c r="N15" s="22">
        <f t="shared" si="8"/>
        <v>-1.1627906976744193E-2</v>
      </c>
      <c r="O15" s="22">
        <f t="shared" si="8"/>
        <v>0</v>
      </c>
      <c r="P15" s="22">
        <f t="shared" si="8"/>
        <v>0</v>
      </c>
      <c r="Q15" s="22">
        <f t="shared" si="8"/>
        <v>9.8039215686274573E-4</v>
      </c>
      <c r="R15" s="22">
        <f t="shared" si="8"/>
        <v>0</v>
      </c>
      <c r="S15" s="22">
        <f t="shared" si="8"/>
        <v>0</v>
      </c>
      <c r="T15" s="22">
        <f t="shared" si="8"/>
        <v>3.1341821743388849E-2</v>
      </c>
      <c r="U15" s="22">
        <f t="shared" si="8"/>
        <v>0</v>
      </c>
      <c r="V15" s="22">
        <f t="shared" si="8"/>
        <v>0</v>
      </c>
      <c r="W15" s="22">
        <f t="shared" si="8"/>
        <v>-7.1225071225071268E-2</v>
      </c>
      <c r="X15" s="22">
        <f t="shared" si="8"/>
        <v>0</v>
      </c>
      <c r="Y15" s="22">
        <f t="shared" si="8"/>
        <v>0</v>
      </c>
      <c r="Z15" s="22">
        <f t="shared" si="8"/>
        <v>5.4192229038854837E-2</v>
      </c>
      <c r="AA15" s="22">
        <f t="shared" si="8"/>
        <v>0</v>
      </c>
      <c r="AB15" s="22">
        <f t="shared" si="8"/>
        <v>0</v>
      </c>
      <c r="AC15" s="22">
        <f t="shared" si="8"/>
        <v>-3.0067895247332704E-2</v>
      </c>
      <c r="AD15" s="22">
        <f t="shared" si="8"/>
        <v>1.0000000000000007E-3</v>
      </c>
      <c r="AE15" s="22">
        <f t="shared" si="8"/>
        <v>0</v>
      </c>
      <c r="AF15" s="22">
        <f t="shared" si="8"/>
        <v>3.5964035964035988E-2</v>
      </c>
      <c r="AG15" s="22">
        <f t="shared" si="8"/>
        <v>0</v>
      </c>
      <c r="AH15" s="22">
        <f t="shared" si="8"/>
        <v>0</v>
      </c>
      <c r="AI15" s="22">
        <f t="shared" si="8"/>
        <v>-2.2179363548698181E-2</v>
      </c>
      <c r="AJ15" s="22">
        <f t="shared" si="8"/>
        <v>0</v>
      </c>
      <c r="AK15" s="22">
        <f t="shared" ref="AK15:BP15" si="9">+(AK13-AJ13)/AJ13</f>
        <v>0</v>
      </c>
      <c r="AL15" s="22">
        <f t="shared" si="9"/>
        <v>3.4516765285996072E-2</v>
      </c>
      <c r="AM15" s="22">
        <f t="shared" si="9"/>
        <v>-1.9065776930409924E-3</v>
      </c>
      <c r="AN15" s="22">
        <f t="shared" si="9"/>
        <v>0</v>
      </c>
      <c r="AO15" s="22">
        <f t="shared" si="9"/>
        <v>-1.7191977077363908E-2</v>
      </c>
      <c r="AP15" s="22">
        <f t="shared" si="9"/>
        <v>0</v>
      </c>
      <c r="AQ15" s="22">
        <f t="shared" si="9"/>
        <v>0</v>
      </c>
      <c r="AR15" s="22">
        <f t="shared" si="9"/>
        <v>7.5801749271137073E-2</v>
      </c>
      <c r="AS15" s="22">
        <f t="shared" si="9"/>
        <v>0</v>
      </c>
      <c r="AT15" s="22">
        <f t="shared" si="9"/>
        <v>0</v>
      </c>
      <c r="AU15" s="22">
        <f t="shared" si="9"/>
        <v>-3.3423667570009051E-2</v>
      </c>
      <c r="AV15" s="22">
        <f t="shared" si="9"/>
        <v>0</v>
      </c>
      <c r="AW15" s="22">
        <f t="shared" si="9"/>
        <v>0</v>
      </c>
      <c r="AX15" s="22">
        <f t="shared" si="9"/>
        <v>8.4112149532710335E-3</v>
      </c>
      <c r="AY15" s="22">
        <f t="shared" si="9"/>
        <v>0</v>
      </c>
      <c r="AZ15" s="22">
        <f t="shared" si="9"/>
        <v>0</v>
      </c>
      <c r="BA15" s="22">
        <f t="shared" si="9"/>
        <v>-6.3948100092678442E-2</v>
      </c>
      <c r="BB15" s="22">
        <f t="shared" si="9"/>
        <v>0</v>
      </c>
      <c r="BC15" s="22">
        <f t="shared" si="9"/>
        <v>0</v>
      </c>
      <c r="BD15" s="22">
        <f t="shared" si="9"/>
        <v>6.0396039603960283E-2</v>
      </c>
      <c r="BE15" s="22">
        <f t="shared" si="9"/>
        <v>0</v>
      </c>
      <c r="BF15" s="22">
        <f t="shared" si="9"/>
        <v>0</v>
      </c>
      <c r="BG15" s="22">
        <f t="shared" si="9"/>
        <v>-7.5630252100840248E-2</v>
      </c>
      <c r="BH15" s="22">
        <f t="shared" si="9"/>
        <v>0</v>
      </c>
      <c r="BI15" s="22">
        <f t="shared" si="9"/>
        <v>3.2323232323232344E-2</v>
      </c>
      <c r="BJ15" s="22">
        <f t="shared" si="9"/>
        <v>-2.4461839530332694E-2</v>
      </c>
      <c r="BK15" s="22">
        <f t="shared" si="9"/>
        <v>1.1033099297893688E-2</v>
      </c>
      <c r="BL15" s="22">
        <f t="shared" si="9"/>
        <v>-5.4563492063492092E-2</v>
      </c>
      <c r="BM15" s="22">
        <f t="shared" si="9"/>
        <v>-2.413431269674713E-2</v>
      </c>
      <c r="BN15" s="22">
        <f t="shared" si="9"/>
        <v>4.9462365591397883E-2</v>
      </c>
      <c r="BO15" s="22">
        <f t="shared" si="9"/>
        <v>1.6393442622950831E-2</v>
      </c>
      <c r="BP15" s="22">
        <f t="shared" si="9"/>
        <v>7.8629032258064557E-2</v>
      </c>
      <c r="BQ15" s="22">
        <f t="shared" ref="BQ15:CV15" si="10">+(BQ13-BP13)/BP13</f>
        <v>4.8598130841121523E-2</v>
      </c>
      <c r="BR15" s="22">
        <f t="shared" si="10"/>
        <v>-9.9821746880570467E-2</v>
      </c>
      <c r="BS15" s="22">
        <f t="shared" si="10"/>
        <v>1.2871287128712879E-2</v>
      </c>
      <c r="BT15" s="22">
        <f t="shared" si="10"/>
        <v>3.421309872922778E-2</v>
      </c>
      <c r="BU15" s="22">
        <f t="shared" si="10"/>
        <v>-3.9697542533081311E-2</v>
      </c>
      <c r="BV15" s="22">
        <f t="shared" si="10"/>
        <v>-1.4763779527559064E-2</v>
      </c>
      <c r="BW15" s="22">
        <f t="shared" si="10"/>
        <v>-2.097902097902099E-2</v>
      </c>
      <c r="BX15" s="22">
        <f t="shared" si="10"/>
        <v>-2.1428571428571293E-2</v>
      </c>
      <c r="BY15" s="22">
        <f t="shared" si="10"/>
        <v>-8.1334723670490286E-2</v>
      </c>
      <c r="BZ15" s="22">
        <f t="shared" si="10"/>
        <v>0.12372304199772993</v>
      </c>
      <c r="CA15" s="22">
        <f t="shared" si="10"/>
        <v>-4.040404040404043E-3</v>
      </c>
      <c r="CB15" s="22">
        <f t="shared" si="10"/>
        <v>2.4340770791075064E-2</v>
      </c>
      <c r="CC15" s="22">
        <f t="shared" si="10"/>
        <v>-1.386138613861387E-2</v>
      </c>
      <c r="CD15" s="22">
        <f t="shared" si="10"/>
        <v>-3.7148594377509912E-2</v>
      </c>
      <c r="CE15" s="22">
        <f t="shared" si="10"/>
        <v>7.1949947862356506E-2</v>
      </c>
      <c r="CF15" s="22">
        <f t="shared" si="10"/>
        <v>5.5447470817120655E-2</v>
      </c>
      <c r="CG15" s="22">
        <f t="shared" si="10"/>
        <v>-3.6866359447004629E-2</v>
      </c>
      <c r="CH15" s="22">
        <f t="shared" si="10"/>
        <v>-2.2009569377990444E-2</v>
      </c>
      <c r="CI15" s="22">
        <f t="shared" si="10"/>
        <v>1.761252446183954E-2</v>
      </c>
      <c r="CJ15" s="22">
        <f t="shared" si="10"/>
        <v>-0.126923076923077</v>
      </c>
      <c r="CK15" s="22">
        <f t="shared" si="10"/>
        <v>5.2863436123348054E-2</v>
      </c>
      <c r="CL15" s="22">
        <f t="shared" si="10"/>
        <v>2.8242677824267801E-2</v>
      </c>
      <c r="CM15" s="22">
        <f t="shared" si="10"/>
        <v>5.7985757884028516E-2</v>
      </c>
      <c r="CN15" s="22">
        <f t="shared" si="10"/>
        <v>6.153846153846157E-2</v>
      </c>
      <c r="CO15" s="22">
        <f t="shared" si="10"/>
        <v>-9.0579710144940797E-4</v>
      </c>
      <c r="CP15" s="22">
        <f t="shared" si="10"/>
        <v>-4.9864007252946409E-2</v>
      </c>
      <c r="CQ15" s="22">
        <f t="shared" si="10"/>
        <v>2.6717557251908271E-2</v>
      </c>
      <c r="CR15" s="22">
        <f t="shared" si="10"/>
        <v>3.6245353159851459E-2</v>
      </c>
      <c r="CS15" s="22">
        <f t="shared" si="10"/>
        <v>-6.008968609865474E-2</v>
      </c>
      <c r="CT15" s="22">
        <f t="shared" si="10"/>
        <v>-6.0114503816793924E-2</v>
      </c>
      <c r="CU15" s="22">
        <f t="shared" si="10"/>
        <v>-3.2487309644670073E-2</v>
      </c>
      <c r="CV15" s="22">
        <f t="shared" si="10"/>
        <v>-2.728226652675747E-2</v>
      </c>
      <c r="CW15" s="22">
        <f t="shared" ref="CW15:EB15" si="11">+(CW13-CV13)/CV13</f>
        <v>1.8338727076591163E-2</v>
      </c>
      <c r="CX15" s="22">
        <f t="shared" si="11"/>
        <v>2.5423728813559178E-2</v>
      </c>
      <c r="CY15" s="22">
        <f t="shared" si="11"/>
        <v>8.2644628099173608E-3</v>
      </c>
      <c r="CZ15" s="22">
        <f t="shared" si="11"/>
        <v>9.8360655737704972E-2</v>
      </c>
      <c r="DA15" s="22">
        <f t="shared" si="11"/>
        <v>7.4626865671641826E-2</v>
      </c>
      <c r="DB15" s="22">
        <f t="shared" si="11"/>
        <v>-0.10590277777777783</v>
      </c>
      <c r="DC15" s="22">
        <f t="shared" si="11"/>
        <v>5.5339805825242748E-2</v>
      </c>
      <c r="DD15" s="22">
        <f t="shared" si="11"/>
        <v>4.9678012879484715E-2</v>
      </c>
      <c r="DE15" s="22">
        <f t="shared" si="11"/>
        <v>-4.5574057843996395E-2</v>
      </c>
      <c r="DF15" s="22">
        <f t="shared" si="11"/>
        <v>-1.0101010101010107E-2</v>
      </c>
      <c r="DG15" s="22">
        <f t="shared" si="11"/>
        <v>-4.1743970315398907E-2</v>
      </c>
      <c r="DH15" s="22">
        <f t="shared" si="11"/>
        <v>-5.8083252662149115E-2</v>
      </c>
      <c r="DI15" s="22">
        <f t="shared" si="11"/>
        <v>-5.1387461459403939E-3</v>
      </c>
      <c r="DJ15" s="22">
        <f t="shared" si="11"/>
        <v>7.7479338842975254E-2</v>
      </c>
      <c r="DK15" s="22">
        <f t="shared" si="11"/>
        <v>2.8763183125599247E-2</v>
      </c>
      <c r="DL15" s="22">
        <f t="shared" si="11"/>
        <v>0.19664492078285178</v>
      </c>
      <c r="DM15" s="22">
        <f t="shared" si="11"/>
        <v>7.0872274143302105E-2</v>
      </c>
      <c r="DN15" s="22">
        <f t="shared" si="11"/>
        <v>-0.21890909090909083</v>
      </c>
      <c r="DO15" s="22">
        <f t="shared" si="11"/>
        <v>0.11545623836126623</v>
      </c>
      <c r="DP15" s="22">
        <f t="shared" si="11"/>
        <v>5.6761268781302207E-2</v>
      </c>
      <c r="DQ15" s="22">
        <f t="shared" si="11"/>
        <v>-9.7156398104265462E-2</v>
      </c>
      <c r="DR15" s="22">
        <f t="shared" si="11"/>
        <v>2.2747156605424465E-2</v>
      </c>
      <c r="DS15" s="22">
        <f t="shared" si="11"/>
        <v>-3.8494439692044503E-2</v>
      </c>
      <c r="DT15" s="22">
        <f t="shared" si="11"/>
        <v>-0.1361209964412812</v>
      </c>
      <c r="DU15" s="22">
        <f t="shared" si="11"/>
        <v>-4.9433573635427427E-2</v>
      </c>
      <c r="DV15" s="22">
        <f t="shared" si="11"/>
        <v>8.2340195016251408E-2</v>
      </c>
      <c r="DW15" s="22">
        <f t="shared" si="11"/>
        <v>5.3053053053053086E-2</v>
      </c>
      <c r="DX15" s="22">
        <f t="shared" si="11"/>
        <v>0.16349809885931568</v>
      </c>
      <c r="DY15" s="22">
        <f t="shared" si="11"/>
        <v>7.516339869281026E-2</v>
      </c>
      <c r="DZ15" s="22">
        <f t="shared" si="11"/>
        <v>-0.16641337386018226</v>
      </c>
      <c r="EA15" s="22">
        <f t="shared" si="11"/>
        <v>0.1987237921604374</v>
      </c>
      <c r="EB15" s="22">
        <f t="shared" si="11"/>
        <v>-6.3878326996197651E-2</v>
      </c>
      <c r="EC15" s="22">
        <f t="shared" ref="EC15:EL15" si="12">+(EC13-EB13)/EB13</f>
        <v>-5.1990251827782205E-2</v>
      </c>
      <c r="ED15" s="22">
        <f t="shared" si="12"/>
        <v>-3.1705227077977738E-2</v>
      </c>
      <c r="EE15" s="22">
        <f t="shared" si="12"/>
        <v>-8.849557522123898E-4</v>
      </c>
      <c r="EF15" s="22">
        <f t="shared" si="12"/>
        <v>-6.2887511071744936E-2</v>
      </c>
      <c r="EG15" s="22">
        <f t="shared" si="12"/>
        <v>-0.10775047258979198</v>
      </c>
      <c r="EH15" s="22">
        <f t="shared" si="12"/>
        <v>-5.2966101694915278E-3</v>
      </c>
      <c r="EI15" s="22">
        <f t="shared" si="12"/>
        <v>5.324813631522899E-2</v>
      </c>
      <c r="EJ15" s="22">
        <f t="shared" si="12"/>
        <v>0.16380182002022223</v>
      </c>
      <c r="EK15" s="22">
        <f t="shared" si="12"/>
        <v>-0.20069504778453517</v>
      </c>
      <c r="EL15" s="22">
        <f t="shared" si="12"/>
        <v>4.1304347826086982E-2</v>
      </c>
    </row>
    <row r="16" spans="2:142" x14ac:dyDescent="0.25">
      <c r="B16" t="s">
        <v>199</v>
      </c>
    </row>
    <row r="17" spans="2:142" x14ac:dyDescent="0.25">
      <c r="B17" t="s">
        <v>201</v>
      </c>
    </row>
    <row r="19" spans="2:142" x14ac:dyDescent="0.25">
      <c r="B19" s="31" t="s">
        <v>202</v>
      </c>
    </row>
    <row r="20" spans="2:142" x14ac:dyDescent="0.25">
      <c r="B20" s="16" t="s">
        <v>39</v>
      </c>
      <c r="C20" s="16"/>
      <c r="D20" s="16" t="s">
        <v>40</v>
      </c>
      <c r="E20" s="16" t="s">
        <v>41</v>
      </c>
      <c r="F20" s="16" t="s">
        <v>42</v>
      </c>
      <c r="G20" s="16" t="s">
        <v>43</v>
      </c>
      <c r="H20" s="16" t="s">
        <v>44</v>
      </c>
      <c r="I20" s="16" t="s">
        <v>45</v>
      </c>
      <c r="J20" s="16" t="s">
        <v>46</v>
      </c>
      <c r="K20" s="16" t="s">
        <v>47</v>
      </c>
      <c r="L20" s="16" t="s">
        <v>48</v>
      </c>
      <c r="M20" s="16" t="s">
        <v>49</v>
      </c>
      <c r="N20" s="16" t="s">
        <v>50</v>
      </c>
      <c r="O20" s="16" t="s">
        <v>51</v>
      </c>
      <c r="P20" s="16" t="s">
        <v>52</v>
      </c>
      <c r="Q20" s="16" t="s">
        <v>53</v>
      </c>
      <c r="R20" s="16" t="s">
        <v>54</v>
      </c>
      <c r="S20" s="16" t="s">
        <v>55</v>
      </c>
      <c r="T20" s="16" t="s">
        <v>56</v>
      </c>
      <c r="U20" s="16" t="s">
        <v>57</v>
      </c>
      <c r="V20" s="16" t="s">
        <v>58</v>
      </c>
      <c r="W20" s="16" t="s">
        <v>59</v>
      </c>
      <c r="X20" s="16" t="s">
        <v>60</v>
      </c>
      <c r="Y20" s="16" t="s">
        <v>61</v>
      </c>
      <c r="Z20" s="16" t="s">
        <v>62</v>
      </c>
      <c r="AA20" s="16" t="s">
        <v>63</v>
      </c>
      <c r="AB20" s="16" t="s">
        <v>64</v>
      </c>
      <c r="AC20" s="16" t="s">
        <v>65</v>
      </c>
      <c r="AD20" s="16" t="s">
        <v>66</v>
      </c>
      <c r="AE20" s="16" t="s">
        <v>67</v>
      </c>
      <c r="AF20" s="16" t="s">
        <v>68</v>
      </c>
      <c r="AG20" s="16" t="s">
        <v>69</v>
      </c>
      <c r="AH20" s="16" t="s">
        <v>70</v>
      </c>
      <c r="AI20" s="16" t="s">
        <v>71</v>
      </c>
      <c r="AJ20" s="16" t="s">
        <v>72</v>
      </c>
      <c r="AK20" s="16" t="s">
        <v>73</v>
      </c>
      <c r="AL20" s="16" t="s">
        <v>74</v>
      </c>
      <c r="AM20" s="16" t="s">
        <v>75</v>
      </c>
      <c r="AN20" s="16" t="s">
        <v>76</v>
      </c>
      <c r="AO20" s="16" t="s">
        <v>77</v>
      </c>
      <c r="AP20" s="16" t="s">
        <v>78</v>
      </c>
      <c r="AQ20" s="16" t="s">
        <v>79</v>
      </c>
      <c r="AR20" s="16" t="s">
        <v>80</v>
      </c>
      <c r="AS20" s="16" t="s">
        <v>81</v>
      </c>
      <c r="AT20" s="16" t="s">
        <v>82</v>
      </c>
      <c r="AU20" s="16" t="s">
        <v>83</v>
      </c>
      <c r="AV20" s="16" t="s">
        <v>84</v>
      </c>
      <c r="AW20" s="16" t="s">
        <v>85</v>
      </c>
      <c r="AX20" s="16" t="s">
        <v>86</v>
      </c>
      <c r="AY20" s="16" t="s">
        <v>87</v>
      </c>
      <c r="AZ20" s="16" t="s">
        <v>88</v>
      </c>
      <c r="BA20" s="16" t="s">
        <v>89</v>
      </c>
      <c r="BB20" s="16" t="s">
        <v>90</v>
      </c>
      <c r="BC20" s="16" t="s">
        <v>91</v>
      </c>
      <c r="BD20" s="16" t="s">
        <v>92</v>
      </c>
      <c r="BE20" s="16" t="s">
        <v>93</v>
      </c>
      <c r="BF20" s="16" t="s">
        <v>94</v>
      </c>
      <c r="BG20" s="16" t="s">
        <v>95</v>
      </c>
      <c r="BH20" s="16" t="s">
        <v>96</v>
      </c>
      <c r="BI20" s="16" t="s">
        <v>97</v>
      </c>
      <c r="BJ20" s="16" t="s">
        <v>98</v>
      </c>
      <c r="BK20" s="16" t="s">
        <v>99</v>
      </c>
      <c r="BL20" s="16" t="s">
        <v>100</v>
      </c>
      <c r="BM20" s="16" t="s">
        <v>101</v>
      </c>
      <c r="BN20" s="16" t="s">
        <v>102</v>
      </c>
      <c r="BO20" s="16" t="s">
        <v>103</v>
      </c>
      <c r="BP20" s="16" t="s">
        <v>104</v>
      </c>
      <c r="BQ20" s="16" t="s">
        <v>105</v>
      </c>
      <c r="BR20" s="16" t="s">
        <v>106</v>
      </c>
      <c r="BS20" s="16" t="s">
        <v>107</v>
      </c>
      <c r="BT20" s="16" t="s">
        <v>108</v>
      </c>
      <c r="BU20" s="16" t="s">
        <v>109</v>
      </c>
      <c r="BV20" s="16" t="s">
        <v>110</v>
      </c>
      <c r="BW20" s="16" t="s">
        <v>111</v>
      </c>
      <c r="BX20" s="16" t="s">
        <v>112</v>
      </c>
      <c r="BY20" s="16" t="s">
        <v>113</v>
      </c>
      <c r="BZ20" s="16" t="s">
        <v>114</v>
      </c>
      <c r="CA20" s="16" t="s">
        <v>115</v>
      </c>
      <c r="CB20" s="16" t="s">
        <v>116</v>
      </c>
      <c r="CC20" s="16" t="s">
        <v>117</v>
      </c>
      <c r="CD20" s="16" t="s">
        <v>118</v>
      </c>
      <c r="CE20" s="16" t="s">
        <v>119</v>
      </c>
      <c r="CF20" s="16" t="s">
        <v>120</v>
      </c>
      <c r="CG20" s="16" t="s">
        <v>121</v>
      </c>
      <c r="CH20" s="16" t="s">
        <v>122</v>
      </c>
      <c r="CI20" s="16" t="s">
        <v>123</v>
      </c>
      <c r="CJ20" s="16" t="s">
        <v>124</v>
      </c>
      <c r="CK20" s="16" t="s">
        <v>125</v>
      </c>
      <c r="CL20" s="16" t="s">
        <v>126</v>
      </c>
      <c r="CM20" s="16" t="s">
        <v>127</v>
      </c>
      <c r="CN20" s="16" t="s">
        <v>128</v>
      </c>
      <c r="CO20" s="16" t="s">
        <v>129</v>
      </c>
      <c r="CP20" s="16" t="s">
        <v>130</v>
      </c>
      <c r="CQ20" s="16" t="s">
        <v>131</v>
      </c>
      <c r="CR20" s="16" t="s">
        <v>132</v>
      </c>
      <c r="CS20" s="16" t="s">
        <v>133</v>
      </c>
      <c r="CT20" s="16" t="s">
        <v>134</v>
      </c>
      <c r="CU20" s="16" t="s">
        <v>135</v>
      </c>
      <c r="CV20" s="25" t="s">
        <v>136</v>
      </c>
      <c r="CW20" s="25" t="s">
        <v>137</v>
      </c>
      <c r="CX20" s="25" t="s">
        <v>138</v>
      </c>
      <c r="CY20" s="25" t="s">
        <v>139</v>
      </c>
      <c r="CZ20" s="25" t="s">
        <v>140</v>
      </c>
      <c r="DA20" s="25" t="s">
        <v>141</v>
      </c>
      <c r="DB20" s="25" t="s">
        <v>142</v>
      </c>
      <c r="DC20" s="25" t="s">
        <v>143</v>
      </c>
      <c r="DD20" s="25" t="s">
        <v>144</v>
      </c>
      <c r="DE20" s="25" t="s">
        <v>145</v>
      </c>
      <c r="DF20" s="25" t="s">
        <v>146</v>
      </c>
      <c r="DG20" s="25" t="s">
        <v>147</v>
      </c>
      <c r="DH20" s="16" t="s">
        <v>148</v>
      </c>
      <c r="DI20" s="16" t="s">
        <v>149</v>
      </c>
      <c r="DJ20" s="16" t="s">
        <v>150</v>
      </c>
      <c r="DK20" s="16" t="s">
        <v>151</v>
      </c>
      <c r="DL20" s="16" t="s">
        <v>152</v>
      </c>
      <c r="DM20" s="16" t="s">
        <v>153</v>
      </c>
      <c r="DN20" s="16" t="s">
        <v>154</v>
      </c>
      <c r="DO20" s="16" t="s">
        <v>155</v>
      </c>
      <c r="DP20" s="16" t="s">
        <v>156</v>
      </c>
      <c r="DQ20" s="16" t="s">
        <v>157</v>
      </c>
      <c r="DR20" s="16" t="s">
        <v>158</v>
      </c>
      <c r="DS20" s="16" t="s">
        <v>159</v>
      </c>
      <c r="DT20" s="16" t="s">
        <v>160</v>
      </c>
      <c r="DU20" s="16" t="s">
        <v>161</v>
      </c>
      <c r="DV20" s="16" t="s">
        <v>162</v>
      </c>
      <c r="DW20" s="16" t="s">
        <v>163</v>
      </c>
      <c r="DX20" s="16" t="s">
        <v>164</v>
      </c>
      <c r="DY20" s="16" t="s">
        <v>165</v>
      </c>
      <c r="DZ20" s="16" t="s">
        <v>166</v>
      </c>
      <c r="EA20" s="16" t="s">
        <v>167</v>
      </c>
      <c r="EB20" s="16" t="s">
        <v>168</v>
      </c>
      <c r="EC20" s="16" t="s">
        <v>169</v>
      </c>
      <c r="ED20" s="16" t="s">
        <v>170</v>
      </c>
      <c r="EE20" s="16" t="s">
        <v>171</v>
      </c>
      <c r="EF20" s="16" t="s">
        <v>172</v>
      </c>
      <c r="EG20" s="16" t="s">
        <v>173</v>
      </c>
      <c r="EH20" s="16" t="s">
        <v>174</v>
      </c>
      <c r="EI20" s="16" t="s">
        <v>175</v>
      </c>
      <c r="EJ20" s="16" t="s">
        <v>176</v>
      </c>
      <c r="EK20" s="16" t="s">
        <v>177</v>
      </c>
      <c r="EL20" s="16" t="s">
        <v>178</v>
      </c>
    </row>
    <row r="21" spans="2:142" s="23" customFormat="1" x14ac:dyDescent="0.25">
      <c r="B21" s="27" t="s">
        <v>193</v>
      </c>
      <c r="C21" s="22"/>
      <c r="D21" s="22">
        <v>109.98562383310335</v>
      </c>
      <c r="E21" s="22">
        <v>103.06890169656629</v>
      </c>
      <c r="F21" s="22">
        <v>103.06890169656629</v>
      </c>
      <c r="G21" s="22">
        <v>103.06890169656629</v>
      </c>
      <c r="H21" s="22">
        <v>101.41278512866305</v>
      </c>
      <c r="I21" s="22">
        <v>101.41278512866305</v>
      </c>
      <c r="J21" s="22">
        <v>101.41278512866305</v>
      </c>
      <c r="K21" s="22">
        <v>100.53601753389074</v>
      </c>
      <c r="L21" s="22">
        <v>100.53601753389074</v>
      </c>
      <c r="M21" s="22">
        <v>100.53601753389074</v>
      </c>
      <c r="N21" s="22">
        <v>99.366994074194338</v>
      </c>
      <c r="O21" s="22">
        <v>99.366994074194338</v>
      </c>
      <c r="P21" s="22">
        <v>99.366994074194338</v>
      </c>
      <c r="Q21" s="22">
        <v>99.464412695835705</v>
      </c>
      <c r="R21" s="22">
        <v>99.464412695835705</v>
      </c>
      <c r="S21" s="22">
        <v>99.464412695835705</v>
      </c>
      <c r="T21" s="22">
        <v>102.58180858835945</v>
      </c>
      <c r="U21" s="22">
        <v>102.58180858835945</v>
      </c>
      <c r="V21" s="22">
        <v>102.58180858835945</v>
      </c>
      <c r="W21" s="22">
        <v>95.275411965256922</v>
      </c>
      <c r="X21" s="22">
        <v>95.275411965256922</v>
      </c>
      <c r="Y21" s="22">
        <v>95.275411965256922</v>
      </c>
      <c r="Z21" s="22">
        <v>100.43859891224938</v>
      </c>
      <c r="AA21" s="22">
        <v>100.43859891224938</v>
      </c>
      <c r="AB21" s="22">
        <v>100.43859891224938</v>
      </c>
      <c r="AC21" s="22">
        <v>97.418621641366997</v>
      </c>
      <c r="AD21" s="22">
        <v>97.516040263008364</v>
      </c>
      <c r="AE21" s="22">
        <v>97.516040263008364</v>
      </c>
      <c r="AF21" s="22">
        <v>101.02311064209758</v>
      </c>
      <c r="AG21" s="22">
        <v>101.02311064209758</v>
      </c>
      <c r="AH21" s="22">
        <v>101.02311064209758</v>
      </c>
      <c r="AI21" s="22">
        <v>98.782482344346136</v>
      </c>
      <c r="AJ21" s="22">
        <v>98.782482344346136</v>
      </c>
      <c r="AK21" s="22">
        <v>98.782482344346136</v>
      </c>
      <c r="AL21" s="22">
        <v>102.19213410179398</v>
      </c>
      <c r="AM21" s="22">
        <v>101.99729685851125</v>
      </c>
      <c r="AN21" s="22">
        <v>101.99729685851125</v>
      </c>
      <c r="AO21" s="22">
        <v>100.24376166896664</v>
      </c>
      <c r="AP21" s="22">
        <v>100.24376166896664</v>
      </c>
      <c r="AQ21" s="22">
        <v>100.24376166896664</v>
      </c>
      <c r="AR21" s="22">
        <v>107.84241415699327</v>
      </c>
      <c r="AS21" s="22">
        <v>107.84241415699327</v>
      </c>
      <c r="AT21" s="22">
        <v>107.84241415699327</v>
      </c>
      <c r="AU21" s="22">
        <v>104.23792515626269</v>
      </c>
      <c r="AV21" s="22">
        <v>104.23792515626269</v>
      </c>
      <c r="AW21" s="22">
        <v>104.23792515626269</v>
      </c>
      <c r="AX21" s="22">
        <v>105.11469275103499</v>
      </c>
      <c r="AY21" s="22">
        <v>105.11469275103499</v>
      </c>
      <c r="AZ21" s="22">
        <v>105.11469275103499</v>
      </c>
      <c r="BA21" s="22">
        <v>98.392807857780667</v>
      </c>
      <c r="BB21" s="22">
        <v>98.392807857780667</v>
      </c>
      <c r="BC21" s="22">
        <v>98.392807857780667</v>
      </c>
      <c r="BD21" s="22">
        <v>104.33534377790404</v>
      </c>
      <c r="BE21" s="22">
        <v>104.33534377790404</v>
      </c>
      <c r="BF21" s="22">
        <v>104.33534377790404</v>
      </c>
      <c r="BG21" s="22">
        <v>96.444435424953326</v>
      </c>
      <c r="BH21" s="22">
        <v>96.444435424953326</v>
      </c>
      <c r="BI21" s="22">
        <v>99.561831317477072</v>
      </c>
      <c r="BJ21" s="22">
        <v>97.126365776442896</v>
      </c>
      <c r="BK21" s="22">
        <v>98.197970614497933</v>
      </c>
      <c r="BL21" s="22">
        <v>92.839946424222745</v>
      </c>
      <c r="BM21" s="22">
        <v>90.599318126471303</v>
      </c>
      <c r="BN21" s="22">
        <v>95.080574721974187</v>
      </c>
      <c r="BO21" s="22">
        <v>96.63927266823606</v>
      </c>
      <c r="BP21" s="22">
        <v>104.23792515626269</v>
      </c>
      <c r="BQ21" s="22">
        <v>109.30369348161378</v>
      </c>
      <c r="BR21" s="22">
        <v>98.392807857780667</v>
      </c>
      <c r="BS21" s="22">
        <v>99.659249939118439</v>
      </c>
      <c r="BT21" s="22">
        <v>103.06890169656629</v>
      </c>
      <c r="BU21" s="22">
        <v>98.97731958762887</v>
      </c>
      <c r="BV21" s="22">
        <v>97.516040263008364</v>
      </c>
      <c r="BW21" s="22">
        <v>95.470249208539656</v>
      </c>
      <c r="BX21" s="22">
        <v>93.424458154070962</v>
      </c>
      <c r="BY21" s="22">
        <v>85.825805666044317</v>
      </c>
      <c r="BZ21" s="22">
        <v>96.444435424953326</v>
      </c>
      <c r="CA21" s="22">
        <v>96.054760938387858</v>
      </c>
      <c r="CB21" s="22">
        <v>98.392807857780667</v>
      </c>
      <c r="CC21" s="22">
        <v>97.028947154801529</v>
      </c>
      <c r="CD21" s="22">
        <v>93.424458154070962</v>
      </c>
      <c r="CE21" s="22">
        <v>100.14634304732527</v>
      </c>
      <c r="CF21" s="22">
        <v>105.6992044808832</v>
      </c>
      <c r="CG21" s="22">
        <v>101.80245961522851</v>
      </c>
      <c r="CH21" s="22">
        <v>99.561831317477072</v>
      </c>
      <c r="CI21" s="22">
        <v>101.31536650702168</v>
      </c>
      <c r="CJ21" s="22">
        <v>88.456108450361228</v>
      </c>
      <c r="CK21" s="22">
        <v>93.132202289146846</v>
      </c>
      <c r="CL21" s="22">
        <v>95.762505073463757</v>
      </c>
      <c r="CM21" s="22">
        <v>101.31536650702168</v>
      </c>
      <c r="CN21" s="22">
        <v>107.55015829206917</v>
      </c>
      <c r="CO21" s="22">
        <v>107.45273967042779</v>
      </c>
      <c r="CP21" s="22">
        <v>102.09471548015262</v>
      </c>
      <c r="CQ21" s="22">
        <v>104.82243688611088</v>
      </c>
      <c r="CR21" s="22">
        <v>108.62176313012421</v>
      </c>
      <c r="CS21" s="22">
        <v>102.09471548015262</v>
      </c>
      <c r="CT21" s="22">
        <v>95.957342316746491</v>
      </c>
      <c r="CU21" s="22">
        <v>92.839946424222745</v>
      </c>
      <c r="CV21" s="22">
        <v>90.307062261547216</v>
      </c>
      <c r="CW21" s="22">
        <v>91.963178829450456</v>
      </c>
      <c r="CX21" s="22">
        <v>94.301225748843251</v>
      </c>
      <c r="CY21" s="22">
        <v>95.080574721974187</v>
      </c>
      <c r="CZ21" s="22">
        <v>104.43276239954542</v>
      </c>
      <c r="DA21" s="22">
        <v>112.22625213085479</v>
      </c>
      <c r="DB21" s="22">
        <v>100.34118029060801</v>
      </c>
      <c r="DC21" s="22">
        <v>105.89404172416593</v>
      </c>
      <c r="DD21" s="22">
        <v>111.15464729279974</v>
      </c>
      <c r="DE21" s="22">
        <v>106.08887896744866</v>
      </c>
      <c r="DF21" s="22">
        <v>105.01727412939363</v>
      </c>
      <c r="DG21" s="22">
        <v>100.63343615553211</v>
      </c>
      <c r="DH21" s="22">
        <v>94.788318857050086</v>
      </c>
      <c r="DI21" s="22">
        <v>94.301225748843251</v>
      </c>
      <c r="DJ21" s="22">
        <v>101.60762237194578</v>
      </c>
      <c r="DK21" s="22">
        <v>104.53018102118679</v>
      </c>
      <c r="DL21" s="22">
        <v>125.08551018751523</v>
      </c>
      <c r="DM21" s="22">
        <v>133.95060475687961</v>
      </c>
      <c r="DN21" s="22">
        <v>104.62759964282816</v>
      </c>
      <c r="DO21" s="22">
        <v>116.70750872635766</v>
      </c>
      <c r="DP21" s="22">
        <v>123.33197499797062</v>
      </c>
      <c r="DQ21" s="22">
        <v>111.34948453608247</v>
      </c>
      <c r="DR21" s="22">
        <v>113.88236869875803</v>
      </c>
      <c r="DS21" s="22">
        <v>109.49853072489651</v>
      </c>
      <c r="DT21" s="22">
        <v>94.593481613767352</v>
      </c>
      <c r="DU21" s="22">
        <v>89.917387774981734</v>
      </c>
      <c r="DV21" s="22">
        <v>97.32120301972563</v>
      </c>
      <c r="DW21" s="22">
        <v>102.48438996671808</v>
      </c>
      <c r="DX21" s="22">
        <v>119.24039288903322</v>
      </c>
      <c r="DY21" s="22">
        <v>128.20290608003896</v>
      </c>
      <c r="DZ21" s="22">
        <v>106.8682279405796</v>
      </c>
      <c r="EA21" s="22">
        <v>128.10548745839759</v>
      </c>
      <c r="EB21" s="22">
        <v>119.92232324052277</v>
      </c>
      <c r="EC21" s="22">
        <v>113.68753145547529</v>
      </c>
      <c r="ED21" s="22">
        <v>110.08304245474471</v>
      </c>
      <c r="EE21" s="22">
        <v>109.98562383310335</v>
      </c>
      <c r="EF21" s="22">
        <v>103.06890169656629</v>
      </c>
      <c r="EG21" s="22">
        <v>91.963178829450456</v>
      </c>
      <c r="EH21" s="22">
        <v>91.476085721243621</v>
      </c>
      <c r="EI21" s="22">
        <v>96.347016803311973</v>
      </c>
      <c r="EJ21" s="22">
        <v>112.12883350921341</v>
      </c>
      <c r="EK21" s="22">
        <v>89.625131910057632</v>
      </c>
      <c r="EL21" s="22">
        <v>93.327039532429581</v>
      </c>
    </row>
    <row r="22" spans="2:142" x14ac:dyDescent="0.25">
      <c r="B22" s="16" t="s">
        <v>203</v>
      </c>
      <c r="C22" s="22">
        <f>+SUM(CV21:DG21)</f>
        <v>1217.4405146521633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</row>
    <row r="23" spans="2:142" x14ac:dyDescent="0.25">
      <c r="B23" s="16" t="s">
        <v>204</v>
      </c>
      <c r="C23" s="22">
        <f>+C14/C22</f>
        <v>0.98575658157957924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</row>
    <row r="24" spans="2:142" s="23" customFormat="1" x14ac:dyDescent="0.25">
      <c r="B24" s="22" t="s">
        <v>207</v>
      </c>
      <c r="C24" s="22"/>
      <c r="D24" s="22">
        <f>+D21*$C$23</f>
        <v>108.41905257261746</v>
      </c>
      <c r="E24" s="22">
        <f t="shared" ref="E24:BQ24" si="13">+E21*$C$23</f>
        <v>101.60084820356887</v>
      </c>
      <c r="F24" s="22">
        <f t="shared" si="13"/>
        <v>101.60084820356887</v>
      </c>
      <c r="G24" s="22">
        <f t="shared" si="13"/>
        <v>101.60084820356887</v>
      </c>
      <c r="H24" s="22">
        <f t="shared" si="13"/>
        <v>99.96832039689528</v>
      </c>
      <c r="I24" s="22">
        <f t="shared" si="13"/>
        <v>99.96832039689528</v>
      </c>
      <c r="J24" s="22">
        <f t="shared" si="13"/>
        <v>99.96832039689528</v>
      </c>
      <c r="K24" s="22">
        <f t="shared" si="13"/>
        <v>99.104040969832781</v>
      </c>
      <c r="L24" s="22">
        <f t="shared" si="13"/>
        <v>99.104040969832781</v>
      </c>
      <c r="M24" s="22">
        <f t="shared" si="13"/>
        <v>99.104040969832781</v>
      </c>
      <c r="N24" s="22">
        <f t="shared" si="13"/>
        <v>97.951668400416111</v>
      </c>
      <c r="O24" s="22">
        <f t="shared" si="13"/>
        <v>97.951668400416111</v>
      </c>
      <c r="P24" s="22">
        <f>+P21*$C$23</f>
        <v>97.951668400416111</v>
      </c>
      <c r="Q24" s="22">
        <f t="shared" si="13"/>
        <v>98.047699447867501</v>
      </c>
      <c r="R24" s="22">
        <f t="shared" si="13"/>
        <v>98.047699447867501</v>
      </c>
      <c r="S24" s="22">
        <f t="shared" si="13"/>
        <v>98.047699447867501</v>
      </c>
      <c r="T24" s="22">
        <f t="shared" si="13"/>
        <v>101.12069296631194</v>
      </c>
      <c r="U24" s="22">
        <f t="shared" si="13"/>
        <v>101.12069296631194</v>
      </c>
      <c r="V24" s="22">
        <f t="shared" si="13"/>
        <v>101.12069296631194</v>
      </c>
      <c r="W24" s="22">
        <f t="shared" si="13"/>
        <v>93.918364407457801</v>
      </c>
      <c r="X24" s="22">
        <f t="shared" si="13"/>
        <v>93.918364407457801</v>
      </c>
      <c r="Y24" s="22">
        <f t="shared" si="13"/>
        <v>93.918364407457801</v>
      </c>
      <c r="Z24" s="22">
        <f>+Z21*$C$23</f>
        <v>99.00800992238139</v>
      </c>
      <c r="AA24" s="22">
        <f t="shared" si="13"/>
        <v>99.00800992238139</v>
      </c>
      <c r="AB24" s="22">
        <f t="shared" si="13"/>
        <v>99.00800992238139</v>
      </c>
      <c r="AC24" s="22">
        <f t="shared" si="13"/>
        <v>96.031047451388346</v>
      </c>
      <c r="AD24" s="22">
        <f t="shared" si="13"/>
        <v>96.127078498839737</v>
      </c>
      <c r="AE24" s="22">
        <f t="shared" si="13"/>
        <v>96.127078498839737</v>
      </c>
      <c r="AF24" s="22">
        <f t="shared" si="13"/>
        <v>99.584196207089718</v>
      </c>
      <c r="AG24" s="22">
        <f t="shared" si="13"/>
        <v>99.584196207089718</v>
      </c>
      <c r="AH24" s="22">
        <f t="shared" si="13"/>
        <v>99.584196207089718</v>
      </c>
      <c r="AI24" s="22">
        <f t="shared" si="13"/>
        <v>97.375482115707783</v>
      </c>
      <c r="AJ24" s="22">
        <f t="shared" si="13"/>
        <v>97.375482115707783</v>
      </c>
      <c r="AK24" s="22">
        <f t="shared" si="13"/>
        <v>97.375482115707783</v>
      </c>
      <c r="AL24" s="22">
        <f>+AL21*$C$23</f>
        <v>100.73656877650639</v>
      </c>
      <c r="AM24" s="22">
        <f t="shared" si="13"/>
        <v>100.54450668160361</v>
      </c>
      <c r="AN24" s="22">
        <f t="shared" si="13"/>
        <v>100.54450668160361</v>
      </c>
      <c r="AO24" s="22">
        <f>+AO21*$C$23</f>
        <v>98.81594782747861</v>
      </c>
      <c r="AP24" s="22">
        <f t="shared" si="13"/>
        <v>98.81594782747861</v>
      </c>
      <c r="AQ24" s="22">
        <f t="shared" si="13"/>
        <v>98.81594782747861</v>
      </c>
      <c r="AR24" s="22">
        <f t="shared" si="13"/>
        <v>106.30636952868691</v>
      </c>
      <c r="AS24" s="22">
        <f t="shared" si="13"/>
        <v>106.30636952868691</v>
      </c>
      <c r="AT24" s="22">
        <f t="shared" si="13"/>
        <v>106.30636952868691</v>
      </c>
      <c r="AU24" s="22">
        <f t="shared" si="13"/>
        <v>102.75322077298554</v>
      </c>
      <c r="AV24" s="22">
        <f t="shared" si="13"/>
        <v>102.75322077298554</v>
      </c>
      <c r="AW24" s="22">
        <f t="shared" si="13"/>
        <v>102.75322077298554</v>
      </c>
      <c r="AX24" s="22">
        <f t="shared" si="13"/>
        <v>103.61750020004803</v>
      </c>
      <c r="AY24" s="22">
        <f t="shared" si="13"/>
        <v>103.61750020004803</v>
      </c>
      <c r="AZ24" s="22">
        <f>+AZ21*$C$23</f>
        <v>103.61750020004803</v>
      </c>
      <c r="BA24" s="22">
        <f t="shared" si="13"/>
        <v>96.991357925902236</v>
      </c>
      <c r="BB24" s="22">
        <f t="shared" si="13"/>
        <v>96.991357925902236</v>
      </c>
      <c r="BC24" s="22">
        <f t="shared" si="13"/>
        <v>96.991357925902236</v>
      </c>
      <c r="BD24" s="22">
        <f t="shared" si="13"/>
        <v>102.84925182043692</v>
      </c>
      <c r="BE24" s="22">
        <f t="shared" si="13"/>
        <v>102.84925182043692</v>
      </c>
      <c r="BF24" s="22">
        <f t="shared" si="13"/>
        <v>102.84925182043692</v>
      </c>
      <c r="BG24" s="22">
        <f t="shared" si="13"/>
        <v>95.070736976874471</v>
      </c>
      <c r="BH24" s="22">
        <f t="shared" si="13"/>
        <v>95.070736976874471</v>
      </c>
      <c r="BI24" s="22">
        <f t="shared" si="13"/>
        <v>98.143730495318891</v>
      </c>
      <c r="BJ24" s="22">
        <f t="shared" si="13"/>
        <v>95.742954309034189</v>
      </c>
      <c r="BK24" s="22">
        <f t="shared" si="13"/>
        <v>96.799295830999455</v>
      </c>
      <c r="BL24" s="22">
        <f>+BL21*$C$23</f>
        <v>91.517588221173099</v>
      </c>
      <c r="BM24" s="22">
        <f t="shared" si="13"/>
        <v>89.308874129791164</v>
      </c>
      <c r="BN24" s="22">
        <f t="shared" si="13"/>
        <v>93.726302312555035</v>
      </c>
      <c r="BO24" s="22">
        <f t="shared" si="13"/>
        <v>95.262799071777238</v>
      </c>
      <c r="BP24" s="22">
        <f>+BP21*$C$23</f>
        <v>102.75322077298554</v>
      </c>
      <c r="BQ24" s="22">
        <f t="shared" si="13"/>
        <v>107.74683524045774</v>
      </c>
      <c r="BR24" s="22">
        <f t="shared" ref="BR24:CG24" si="14">+BR21*$C$23</f>
        <v>96.991357925902236</v>
      </c>
      <c r="BS24" s="22">
        <f t="shared" si="14"/>
        <v>98.239761542770282</v>
      </c>
      <c r="BT24" s="22">
        <f t="shared" si="14"/>
        <v>101.60084820356887</v>
      </c>
      <c r="BU24" s="22">
        <f t="shared" si="14"/>
        <v>97.567544210610563</v>
      </c>
      <c r="BV24" s="22">
        <f t="shared" si="14"/>
        <v>96.127078498839737</v>
      </c>
      <c r="BW24" s="22">
        <f t="shared" si="14"/>
        <v>94.110426502360582</v>
      </c>
      <c r="BX24" s="22">
        <f t="shared" si="14"/>
        <v>92.093774505881441</v>
      </c>
      <c r="BY24" s="22">
        <f t="shared" si="14"/>
        <v>84.603352804673136</v>
      </c>
      <c r="BZ24" s="22">
        <f t="shared" si="14"/>
        <v>95.070736976874471</v>
      </c>
      <c r="CA24" s="22">
        <f t="shared" si="14"/>
        <v>94.68661278706891</v>
      </c>
      <c r="CB24" s="22">
        <f>+CB21*$C$23</f>
        <v>96.991357925902236</v>
      </c>
      <c r="CC24" s="22">
        <f t="shared" si="14"/>
        <v>95.646923261582799</v>
      </c>
      <c r="CD24" s="22">
        <f t="shared" si="14"/>
        <v>92.093774505881441</v>
      </c>
      <c r="CE24" s="22">
        <f t="shared" si="14"/>
        <v>98.719916780027219</v>
      </c>
      <c r="CF24" s="22">
        <f t="shared" si="14"/>
        <v>104.19368648475637</v>
      </c>
      <c r="CG24" s="22">
        <f t="shared" si="14"/>
        <v>100.35244458670083</v>
      </c>
      <c r="CH24" s="22">
        <f>+CH21*$C$23</f>
        <v>98.143730495318891</v>
      </c>
      <c r="CI24" s="22">
        <f t="shared" ref="CI24:CX24" si="15">+CI21*$C$23</f>
        <v>99.872289349443889</v>
      </c>
      <c r="CJ24" s="22">
        <f t="shared" si="15"/>
        <v>87.196191085860619</v>
      </c>
      <c r="CK24" s="22">
        <f t="shared" si="15"/>
        <v>91.805681363527256</v>
      </c>
      <c r="CL24" s="22">
        <f t="shared" si="15"/>
        <v>94.398519644714753</v>
      </c>
      <c r="CM24" s="22">
        <f t="shared" si="15"/>
        <v>99.872289349443889</v>
      </c>
      <c r="CN24" s="22">
        <f t="shared" si="15"/>
        <v>106.01827638633274</v>
      </c>
      <c r="CO24" s="22">
        <f t="shared" si="15"/>
        <v>105.92224533888134</v>
      </c>
      <c r="CP24" s="22">
        <f t="shared" si="15"/>
        <v>100.640537729055</v>
      </c>
      <c r="CQ24" s="22">
        <f t="shared" si="15"/>
        <v>103.32940705769386</v>
      </c>
      <c r="CR24" s="22">
        <f t="shared" si="15"/>
        <v>107.07461790829801</v>
      </c>
      <c r="CS24" s="22">
        <f t="shared" si="15"/>
        <v>100.640537729055</v>
      </c>
      <c r="CT24" s="22">
        <f>+CT21*$C$23</f>
        <v>94.590581739617519</v>
      </c>
      <c r="CU24" s="22">
        <f t="shared" si="15"/>
        <v>91.517588221173099</v>
      </c>
      <c r="CV24" s="30">
        <f t="shared" si="15"/>
        <v>89.020780987437007</v>
      </c>
      <c r="CW24" s="30">
        <f t="shared" si="15"/>
        <v>90.653308794110615</v>
      </c>
      <c r="CX24" s="30">
        <f t="shared" si="15"/>
        <v>92.958053932943926</v>
      </c>
      <c r="CY24" s="30">
        <f>+CY21*$C$23</f>
        <v>93.726302312555035</v>
      </c>
      <c r="CZ24" s="30">
        <f t="shared" ref="CZ24:DN24" si="16">+CZ21*$C$23</f>
        <v>102.94528286788831</v>
      </c>
      <c r="DA24" s="30">
        <f t="shared" si="16"/>
        <v>110.62776666399938</v>
      </c>
      <c r="DB24" s="30">
        <f t="shared" si="16"/>
        <v>98.91197887493</v>
      </c>
      <c r="DC24" s="30">
        <f t="shared" si="16"/>
        <v>104.38574857965914</v>
      </c>
      <c r="DD24" s="30">
        <f t="shared" si="16"/>
        <v>109.5714251420341</v>
      </c>
      <c r="DE24" s="30">
        <f t="shared" si="16"/>
        <v>104.57781067456192</v>
      </c>
      <c r="DF24" s="30">
        <f t="shared" si="16"/>
        <v>103.52146915259665</v>
      </c>
      <c r="DG24" s="30">
        <f t="shared" si="16"/>
        <v>99.200072017284171</v>
      </c>
      <c r="DH24" s="22">
        <f t="shared" si="16"/>
        <v>93.438209170200864</v>
      </c>
      <c r="DI24" s="22">
        <f t="shared" si="16"/>
        <v>92.958053932943926</v>
      </c>
      <c r="DJ24" s="22">
        <f t="shared" si="16"/>
        <v>100.16038249179805</v>
      </c>
      <c r="DK24" s="22">
        <f>+DK21*$C$23</f>
        <v>103.0413139153397</v>
      </c>
      <c r="DL24" s="22">
        <f t="shared" si="16"/>
        <v>123.30386492758264</v>
      </c>
      <c r="DM24" s="22">
        <f t="shared" si="16"/>
        <v>132.04269024565897</v>
      </c>
      <c r="DN24" s="22">
        <f t="shared" si="16"/>
        <v>103.13734496279109</v>
      </c>
      <c r="DO24" s="22">
        <f>+DO21*$C$23</f>
        <v>115.04519484676324</v>
      </c>
      <c r="DP24" s="22">
        <f t="shared" ref="DP24:DZ24" si="17">+DP21*$C$23</f>
        <v>121.57530607345765</v>
      </c>
      <c r="DQ24" s="22">
        <f t="shared" si="17"/>
        <v>109.76348723693688</v>
      </c>
      <c r="DR24" s="22">
        <f t="shared" si="17"/>
        <v>112.26029447067299</v>
      </c>
      <c r="DS24" s="22">
        <f t="shared" si="17"/>
        <v>107.93889733536051</v>
      </c>
      <c r="DT24" s="22">
        <f t="shared" si="17"/>
        <v>93.246147075298083</v>
      </c>
      <c r="DU24" s="22">
        <f t="shared" si="17"/>
        <v>88.636656797631446</v>
      </c>
      <c r="DV24" s="22">
        <f t="shared" si="17"/>
        <v>95.935016403936956</v>
      </c>
      <c r="DW24" s="22">
        <f t="shared" si="17"/>
        <v>101.02466191886055</v>
      </c>
      <c r="DX24" s="22">
        <f t="shared" si="17"/>
        <v>117.54200208049936</v>
      </c>
      <c r="DY24" s="22">
        <f t="shared" si="17"/>
        <v>126.37685844602706</v>
      </c>
      <c r="DZ24" s="22">
        <f t="shared" si="17"/>
        <v>105.34605905417303</v>
      </c>
      <c r="EA24" s="22">
        <f>+EA21*$C$23</f>
        <v>126.28082739857567</v>
      </c>
      <c r="EB24" s="22">
        <f t="shared" ref="EB24:EL24" si="18">+EB21*$C$23</f>
        <v>118.21421941265906</v>
      </c>
      <c r="EC24" s="22">
        <f t="shared" si="18"/>
        <v>112.06823237577021</v>
      </c>
      <c r="ED24" s="22">
        <f t="shared" si="18"/>
        <v>108.51508362006884</v>
      </c>
      <c r="EE24" s="22">
        <f t="shared" si="18"/>
        <v>108.41905257261746</v>
      </c>
      <c r="EF24" s="22">
        <f t="shared" si="18"/>
        <v>101.60084820356887</v>
      </c>
      <c r="EG24" s="22">
        <f t="shared" si="18"/>
        <v>90.653308794110615</v>
      </c>
      <c r="EH24" s="22">
        <f t="shared" si="18"/>
        <v>90.173153556853677</v>
      </c>
      <c r="EI24" s="22">
        <f t="shared" si="18"/>
        <v>94.974705929423095</v>
      </c>
      <c r="EJ24" s="22">
        <f t="shared" si="18"/>
        <v>110.53173561654799</v>
      </c>
      <c r="EK24" s="22">
        <f t="shared" si="18"/>
        <v>88.348563655277275</v>
      </c>
      <c r="EL24" s="22">
        <f t="shared" si="18"/>
        <v>91.997743458430037</v>
      </c>
    </row>
    <row r="25" spans="2:142" x14ac:dyDescent="0.25">
      <c r="B25" s="25" t="s">
        <v>206</v>
      </c>
      <c r="C25" s="26">
        <v>1200.1000000000001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</row>
    <row r="26" spans="2:142" s="23" customFormat="1" x14ac:dyDescent="0.25">
      <c r="B26" s="22" t="s">
        <v>200</v>
      </c>
      <c r="C26" s="22"/>
      <c r="D26" s="22"/>
      <c r="E26" s="22">
        <f>+(E24-D24)/D24</f>
        <v>-6.2887511071745034E-2</v>
      </c>
      <c r="F26" s="22">
        <f t="shared" ref="F26:AK26" si="19">+(F24-E24)/E24</f>
        <v>0</v>
      </c>
      <c r="G26" s="22">
        <f t="shared" si="19"/>
        <v>0</v>
      </c>
      <c r="H26" s="22">
        <f t="shared" si="19"/>
        <v>-1.6068052930056625E-2</v>
      </c>
      <c r="I26" s="22">
        <f t="shared" si="19"/>
        <v>0</v>
      </c>
      <c r="J26" s="22">
        <f t="shared" si="19"/>
        <v>0</v>
      </c>
      <c r="K26" s="22">
        <f t="shared" si="19"/>
        <v>-8.6455331412104118E-3</v>
      </c>
      <c r="L26" s="22">
        <f t="shared" si="19"/>
        <v>0</v>
      </c>
      <c r="M26" s="22">
        <f t="shared" si="19"/>
        <v>0</v>
      </c>
      <c r="N26" s="22">
        <f t="shared" si="19"/>
        <v>-1.1627906976744285E-2</v>
      </c>
      <c r="O26" s="22">
        <f t="shared" si="19"/>
        <v>0</v>
      </c>
      <c r="P26" s="22">
        <f t="shared" si="19"/>
        <v>0</v>
      </c>
      <c r="Q26" s="22">
        <f t="shared" si="19"/>
        <v>9.8039215686276568E-4</v>
      </c>
      <c r="R26" s="22">
        <f>+(R24-Q24)/Q24</f>
        <v>0</v>
      </c>
      <c r="S26" s="22">
        <f t="shared" si="19"/>
        <v>0</v>
      </c>
      <c r="T26" s="22">
        <f t="shared" si="19"/>
        <v>3.1341821743388912E-2</v>
      </c>
      <c r="U26" s="22">
        <f t="shared" si="19"/>
        <v>0</v>
      </c>
      <c r="V26" s="22">
        <f t="shared" si="19"/>
        <v>0</v>
      </c>
      <c r="W26" s="22">
        <f t="shared" si="19"/>
        <v>-7.1225071225071296E-2</v>
      </c>
      <c r="X26" s="22">
        <f t="shared" si="19"/>
        <v>0</v>
      </c>
      <c r="Y26" s="22">
        <f>+(Y24-X24)/X24</f>
        <v>0</v>
      </c>
      <c r="Z26" s="22">
        <f t="shared" si="19"/>
        <v>5.4192229038854879E-2</v>
      </c>
      <c r="AA26" s="22">
        <f t="shared" si="19"/>
        <v>0</v>
      </c>
      <c r="AB26" s="22">
        <f t="shared" si="19"/>
        <v>0</v>
      </c>
      <c r="AC26" s="22">
        <f t="shared" si="19"/>
        <v>-3.0067895247332738E-2</v>
      </c>
      <c r="AD26" s="22">
        <f t="shared" si="19"/>
        <v>1.0000000000000208E-3</v>
      </c>
      <c r="AE26" s="22">
        <f t="shared" si="19"/>
        <v>0</v>
      </c>
      <c r="AF26" s="22">
        <f t="shared" si="19"/>
        <v>3.5964035964035974E-2</v>
      </c>
      <c r="AG26" s="22">
        <f t="shared" si="19"/>
        <v>0</v>
      </c>
      <c r="AH26" s="22">
        <f t="shared" si="19"/>
        <v>0</v>
      </c>
      <c r="AI26" s="22">
        <f t="shared" si="19"/>
        <v>-2.2179363548698202E-2</v>
      </c>
      <c r="AJ26" s="22">
        <f t="shared" si="19"/>
        <v>0</v>
      </c>
      <c r="AK26" s="22">
        <f t="shared" si="19"/>
        <v>0</v>
      </c>
      <c r="AL26" s="22">
        <f>+(AL24-AK24)/AK24</f>
        <v>3.451676528599619E-2</v>
      </c>
      <c r="AM26" s="22">
        <f>+(AM24-AL24)/AL24</f>
        <v>-1.906577693041031E-3</v>
      </c>
      <c r="AN26" s="22">
        <f t="shared" ref="AN26:BB26" si="20">+(AN24-AM24)/AM24</f>
        <v>0</v>
      </c>
      <c r="AO26" s="22">
        <f t="shared" si="20"/>
        <v>-1.719197707736397E-2</v>
      </c>
      <c r="AP26" s="22">
        <f t="shared" si="20"/>
        <v>0</v>
      </c>
      <c r="AQ26" s="22">
        <f t="shared" si="20"/>
        <v>0</v>
      </c>
      <c r="AR26" s="22">
        <f t="shared" si="20"/>
        <v>7.580174927113717E-2</v>
      </c>
      <c r="AS26" s="22">
        <f t="shared" si="20"/>
        <v>0</v>
      </c>
      <c r="AT26" s="22">
        <f t="shared" si="20"/>
        <v>0</v>
      </c>
      <c r="AU26" s="22">
        <f t="shared" si="20"/>
        <v>-3.3423667570009058E-2</v>
      </c>
      <c r="AV26" s="22">
        <f t="shared" si="20"/>
        <v>0</v>
      </c>
      <c r="AW26" s="22">
        <f t="shared" si="20"/>
        <v>0</v>
      </c>
      <c r="AX26" s="22">
        <f t="shared" si="20"/>
        <v>8.4112149532709259E-3</v>
      </c>
      <c r="AY26" s="22">
        <f t="shared" si="20"/>
        <v>0</v>
      </c>
      <c r="AZ26" s="22">
        <f>+(AZ24-AY24)/AY24</f>
        <v>0</v>
      </c>
      <c r="BA26" s="22">
        <f t="shared" si="20"/>
        <v>-6.3948100092678373E-2</v>
      </c>
      <c r="BB26" s="22">
        <f t="shared" si="20"/>
        <v>0</v>
      </c>
      <c r="BC26" s="22">
        <f>+(BC24-BB24)/BB24</f>
        <v>0</v>
      </c>
      <c r="BD26" s="22">
        <f t="shared" ref="BD26:BR26" si="21">+(BD24-BC24)/BC24</f>
        <v>6.0396039603960332E-2</v>
      </c>
      <c r="BE26" s="22">
        <f t="shared" si="21"/>
        <v>0</v>
      </c>
      <c r="BF26" s="22">
        <f t="shared" si="21"/>
        <v>0</v>
      </c>
      <c r="BG26" s="22">
        <f t="shared" si="21"/>
        <v>-7.5630252100840262E-2</v>
      </c>
      <c r="BH26" s="22">
        <f t="shared" si="21"/>
        <v>0</v>
      </c>
      <c r="BI26" s="22">
        <f t="shared" si="21"/>
        <v>3.2323232323232247E-2</v>
      </c>
      <c r="BJ26" s="22">
        <f t="shared" si="21"/>
        <v>-2.446183953033261E-2</v>
      </c>
      <c r="BK26" s="22">
        <f t="shared" si="21"/>
        <v>1.1033099297893614E-2</v>
      </c>
      <c r="BL26" s="22">
        <f t="shared" si="21"/>
        <v>-5.4563492063492029E-2</v>
      </c>
      <c r="BM26" s="22">
        <f t="shared" si="21"/>
        <v>-2.4134312696747151E-2</v>
      </c>
      <c r="BN26" s="22">
        <f t="shared" si="21"/>
        <v>4.9462365591397925E-2</v>
      </c>
      <c r="BO26" s="22">
        <f t="shared" si="21"/>
        <v>1.6393442622950706E-2</v>
      </c>
      <c r="BP26" s="22">
        <f>+(BP24-BO24)/BO24</f>
        <v>7.8629032258064668E-2</v>
      </c>
      <c r="BQ26" s="22">
        <f t="shared" si="21"/>
        <v>4.8598130841121537E-2</v>
      </c>
      <c r="BR26" s="22">
        <f t="shared" si="21"/>
        <v>-9.9821746880570494E-2</v>
      </c>
      <c r="BS26" s="22">
        <f>+(BS24-BR24)/BR24</f>
        <v>1.2871287128712846E-2</v>
      </c>
      <c r="BT26" s="22">
        <f t="shared" ref="BT26:CE26" si="22">+(BT24-BS24)/BS24</f>
        <v>3.4213098729227752E-2</v>
      </c>
      <c r="BU26" s="22">
        <f t="shared" si="22"/>
        <v>-3.9697542533081276E-2</v>
      </c>
      <c r="BV26" s="22">
        <f t="shared" si="22"/>
        <v>-1.4763779527559071E-2</v>
      </c>
      <c r="BW26" s="22">
        <f t="shared" si="22"/>
        <v>-2.0979020979020973E-2</v>
      </c>
      <c r="BX26" s="22">
        <f t="shared" si="22"/>
        <v>-2.1428571428571273E-2</v>
      </c>
      <c r="BY26" s="22">
        <f t="shared" si="22"/>
        <v>-8.133472367049023E-2</v>
      </c>
      <c r="BZ26" s="22">
        <f t="shared" si="22"/>
        <v>0.1237230419977299</v>
      </c>
      <c r="CA26" s="22">
        <f t="shared" si="22"/>
        <v>-4.0404040404041245E-3</v>
      </c>
      <c r="CB26" s="22">
        <f t="shared" si="22"/>
        <v>2.4340770791075109E-2</v>
      </c>
      <c r="CC26" s="22">
        <f t="shared" si="22"/>
        <v>-1.3861386138613856E-2</v>
      </c>
      <c r="CD26" s="22">
        <f t="shared" si="22"/>
        <v>-3.7148594377509919E-2</v>
      </c>
      <c r="CE26" s="22">
        <f t="shared" si="22"/>
        <v>7.1949947862356409E-2</v>
      </c>
      <c r="CF26" s="22">
        <f>+(CF24-CE24)/CE24</f>
        <v>5.5447470817120773E-2</v>
      </c>
      <c r="CG26" s="22">
        <f>+(CG24-CF24)/CF24</f>
        <v>-3.6866359447004692E-2</v>
      </c>
      <c r="CH26" s="22">
        <f t="shared" ref="CH26:CU26" si="23">+(CH24-CG24)/CG24</f>
        <v>-2.2009569377990465E-2</v>
      </c>
      <c r="CI26" s="22">
        <f t="shared" si="23"/>
        <v>1.7612524461839609E-2</v>
      </c>
      <c r="CJ26" s="22">
        <f t="shared" si="23"/>
        <v>-0.126923076923077</v>
      </c>
      <c r="CK26" s="22">
        <f t="shared" si="23"/>
        <v>5.2863436123347977E-2</v>
      </c>
      <c r="CL26" s="22">
        <f t="shared" si="23"/>
        <v>2.8242677824267908E-2</v>
      </c>
      <c r="CM26" s="22">
        <f t="shared" si="23"/>
        <v>5.7985757884028481E-2</v>
      </c>
      <c r="CN26" s="22">
        <f t="shared" si="23"/>
        <v>6.1538461538461535E-2</v>
      </c>
      <c r="CO26" s="22">
        <f t="shared" si="23"/>
        <v>-9.0579710144942825E-4</v>
      </c>
      <c r="CP26" s="22">
        <f t="shared" si="23"/>
        <v>-4.9864007252946346E-2</v>
      </c>
      <c r="CQ26" s="22">
        <f t="shared" si="23"/>
        <v>2.6717557251908247E-2</v>
      </c>
      <c r="CR26" s="22">
        <f t="shared" si="23"/>
        <v>3.6245353159851369E-2</v>
      </c>
      <c r="CS26" s="22">
        <f t="shared" si="23"/>
        <v>-6.0089686098654636E-2</v>
      </c>
      <c r="CT26" s="22">
        <f>+(CT24-CS24)/CS24</f>
        <v>-6.0114503816794014E-2</v>
      </c>
      <c r="CU26" s="22">
        <f t="shared" si="23"/>
        <v>-3.2487309644669976E-2</v>
      </c>
      <c r="CV26" s="22">
        <f>+(CV24-CU24)/CU24</f>
        <v>-2.7282266526757554E-2</v>
      </c>
      <c r="CW26" s="22">
        <f t="shared" ref="CW26:DJ26" si="24">+(CW24-CV24)/CV24</f>
        <v>1.8338727076591215E-2</v>
      </c>
      <c r="CX26" s="22">
        <f t="shared" si="24"/>
        <v>2.542372881355922E-2</v>
      </c>
      <c r="CY26" s="22">
        <f t="shared" si="24"/>
        <v>8.2644628099173747E-3</v>
      </c>
      <c r="CZ26" s="22">
        <f t="shared" si="24"/>
        <v>9.8360655737704833E-2</v>
      </c>
      <c r="DA26" s="22">
        <f t="shared" si="24"/>
        <v>7.4626865671641826E-2</v>
      </c>
      <c r="DB26" s="22">
        <f t="shared" si="24"/>
        <v>-0.1059027777777778</v>
      </c>
      <c r="DC26" s="22">
        <f t="shared" si="24"/>
        <v>5.533980582524272E-2</v>
      </c>
      <c r="DD26" s="22">
        <f t="shared" si="24"/>
        <v>4.9678012879484763E-2</v>
      </c>
      <c r="DE26" s="22">
        <f t="shared" si="24"/>
        <v>-4.5574057843996409E-2</v>
      </c>
      <c r="DF26" s="22">
        <f t="shared" si="24"/>
        <v>-1.0101010101010039E-2</v>
      </c>
      <c r="DG26" s="22">
        <f t="shared" si="24"/>
        <v>-4.1743970315398927E-2</v>
      </c>
      <c r="DH26" s="22">
        <f t="shared" si="24"/>
        <v>-5.8083252662149143E-2</v>
      </c>
      <c r="DI26" s="22">
        <f>+(DI24-DH24)/DH24</f>
        <v>-5.1387461459403453E-3</v>
      </c>
      <c r="DJ26" s="22">
        <f t="shared" si="24"/>
        <v>7.7479338842975129E-2</v>
      </c>
      <c r="DK26" s="22">
        <f>+(DK24-DJ24)/DJ24</f>
        <v>2.8763183125599265E-2</v>
      </c>
      <c r="DL26" s="22">
        <f t="shared" ref="DL26:DW26" si="25">+(DL24-DK24)/DK24</f>
        <v>0.19664492078285178</v>
      </c>
      <c r="DM26" s="22">
        <f t="shared" si="25"/>
        <v>7.0872274143302161E-2</v>
      </c>
      <c r="DN26" s="22">
        <f t="shared" si="25"/>
        <v>-0.21890909090909086</v>
      </c>
      <c r="DO26" s="22">
        <f t="shared" si="25"/>
        <v>0.11545623836126621</v>
      </c>
      <c r="DP26" s="22">
        <f t="shared" si="25"/>
        <v>5.6761268781302242E-2</v>
      </c>
      <c r="DQ26" s="22">
        <f t="shared" si="25"/>
        <v>-9.7156398104265435E-2</v>
      </c>
      <c r="DR26" s="22">
        <f t="shared" si="25"/>
        <v>2.2747156605424406E-2</v>
      </c>
      <c r="DS26" s="22">
        <f t="shared" si="25"/>
        <v>-3.8494439692044524E-2</v>
      </c>
      <c r="DT26" s="22">
        <f t="shared" si="25"/>
        <v>-0.1361209964412812</v>
      </c>
      <c r="DU26" s="22">
        <f t="shared" si="25"/>
        <v>-4.9433573635427358E-2</v>
      </c>
      <c r="DV26" s="22">
        <f t="shared" si="25"/>
        <v>8.2340195016251311E-2</v>
      </c>
      <c r="DW26" s="22">
        <f t="shared" si="25"/>
        <v>5.3053053053053127E-2</v>
      </c>
      <c r="DX26" s="22">
        <f>+(DX24-DW24)/DW24</f>
        <v>0.16349809885931577</v>
      </c>
      <c r="DY26" s="22">
        <f t="shared" ref="DY26:EL26" si="26">+(DY24-DX24)/DX24</f>
        <v>7.5163398692810204E-2</v>
      </c>
      <c r="DZ26" s="22">
        <f t="shared" si="26"/>
        <v>-0.16641337386018226</v>
      </c>
      <c r="EA26" s="22">
        <f t="shared" si="26"/>
        <v>0.19872379216043737</v>
      </c>
      <c r="EB26" s="22">
        <f t="shared" si="26"/>
        <v>-6.3878326996197596E-2</v>
      </c>
      <c r="EC26" s="22">
        <f t="shared" si="26"/>
        <v>-5.1990251827782288E-2</v>
      </c>
      <c r="ED26" s="22">
        <f t="shared" si="26"/>
        <v>-3.1705227077977745E-2</v>
      </c>
      <c r="EE26" s="22">
        <f t="shared" si="26"/>
        <v>-8.8495575221227683E-4</v>
      </c>
      <c r="EF26" s="22">
        <f t="shared" si="26"/>
        <v>-6.2887511071745034E-2</v>
      </c>
      <c r="EG26" s="22">
        <f t="shared" si="26"/>
        <v>-0.10775047258979192</v>
      </c>
      <c r="EH26" s="22">
        <f t="shared" si="26"/>
        <v>-5.2966101694914784E-3</v>
      </c>
      <c r="EI26" s="22">
        <f t="shared" si="26"/>
        <v>5.3248136315228962E-2</v>
      </c>
      <c r="EJ26" s="22">
        <f t="shared" si="26"/>
        <v>0.16380182002022223</v>
      </c>
      <c r="EK26" s="22">
        <f>+(EK24-EJ24)/EJ24</f>
        <v>-0.20069504778453526</v>
      </c>
      <c r="EL26" s="22">
        <f t="shared" si="26"/>
        <v>4.1304347826087016E-2</v>
      </c>
    </row>
    <row r="27" spans="2:142" x14ac:dyDescent="0.25">
      <c r="B27" t="s">
        <v>205</v>
      </c>
    </row>
    <row r="28" spans="2:142" x14ac:dyDescent="0.25">
      <c r="B28" t="s">
        <v>201</v>
      </c>
    </row>
    <row r="30" spans="2:142" x14ac:dyDescent="0.25">
      <c r="B30" s="34" t="s">
        <v>208</v>
      </c>
    </row>
    <row r="31" spans="2:142" x14ac:dyDescent="0.25">
      <c r="B31" s="16" t="s">
        <v>39</v>
      </c>
      <c r="C31" s="16"/>
      <c r="D31" s="16" t="s">
        <v>40</v>
      </c>
      <c r="E31" s="16" t="s">
        <v>41</v>
      </c>
      <c r="F31" s="16" t="s">
        <v>42</v>
      </c>
      <c r="G31" s="16" t="s">
        <v>43</v>
      </c>
      <c r="H31" s="16" t="s">
        <v>44</v>
      </c>
      <c r="I31" s="16" t="s">
        <v>45</v>
      </c>
      <c r="J31" s="16" t="s">
        <v>46</v>
      </c>
      <c r="K31" s="16" t="s">
        <v>47</v>
      </c>
      <c r="L31" s="16" t="s">
        <v>48</v>
      </c>
      <c r="M31" s="16" t="s">
        <v>49</v>
      </c>
      <c r="N31" s="16" t="s">
        <v>50</v>
      </c>
      <c r="O31" s="16" t="s">
        <v>51</v>
      </c>
      <c r="P31" s="16" t="s">
        <v>52</v>
      </c>
      <c r="Q31" s="16" t="s">
        <v>53</v>
      </c>
      <c r="R31" s="16" t="s">
        <v>54</v>
      </c>
      <c r="S31" s="16" t="s">
        <v>55</v>
      </c>
      <c r="T31" s="16" t="s">
        <v>56</v>
      </c>
      <c r="U31" s="16" t="s">
        <v>57</v>
      </c>
      <c r="V31" s="16" t="s">
        <v>58</v>
      </c>
      <c r="W31" s="16" t="s">
        <v>59</v>
      </c>
      <c r="X31" s="16" t="s">
        <v>60</v>
      </c>
      <c r="Y31" s="16" t="s">
        <v>61</v>
      </c>
      <c r="Z31" s="16" t="s">
        <v>62</v>
      </c>
      <c r="AA31" s="16" t="s">
        <v>63</v>
      </c>
      <c r="AB31" s="16" t="s">
        <v>64</v>
      </c>
      <c r="AC31" s="16" t="s">
        <v>65</v>
      </c>
      <c r="AD31" s="16" t="s">
        <v>66</v>
      </c>
      <c r="AE31" s="16" t="s">
        <v>67</v>
      </c>
      <c r="AF31" s="16" t="s">
        <v>68</v>
      </c>
      <c r="AG31" s="16" t="s">
        <v>69</v>
      </c>
      <c r="AH31" s="16" t="s">
        <v>70</v>
      </c>
      <c r="AI31" s="16" t="s">
        <v>71</v>
      </c>
      <c r="AJ31" s="16" t="s">
        <v>72</v>
      </c>
      <c r="AK31" s="16" t="s">
        <v>73</v>
      </c>
      <c r="AL31" s="16" t="s">
        <v>74</v>
      </c>
      <c r="AM31" s="16" t="s">
        <v>75</v>
      </c>
      <c r="AN31" s="16" t="s">
        <v>76</v>
      </c>
      <c r="AO31" s="16" t="s">
        <v>77</v>
      </c>
      <c r="AP31" s="16" t="s">
        <v>78</v>
      </c>
      <c r="AQ31" s="16" t="s">
        <v>79</v>
      </c>
      <c r="AR31" s="16" t="s">
        <v>80</v>
      </c>
      <c r="AS31" s="16" t="s">
        <v>81</v>
      </c>
      <c r="AT31" s="16" t="s">
        <v>82</v>
      </c>
      <c r="AU31" s="16" t="s">
        <v>83</v>
      </c>
      <c r="AV31" s="16" t="s">
        <v>84</v>
      </c>
      <c r="AW31" s="16" t="s">
        <v>85</v>
      </c>
      <c r="AX31" s="16" t="s">
        <v>86</v>
      </c>
      <c r="AY31" s="16" t="s">
        <v>87</v>
      </c>
      <c r="AZ31" s="16" t="s">
        <v>88</v>
      </c>
      <c r="BA31" s="16" t="s">
        <v>89</v>
      </c>
      <c r="BB31" s="16" t="s">
        <v>90</v>
      </c>
      <c r="BC31" s="16" t="s">
        <v>91</v>
      </c>
      <c r="BD31" s="16" t="s">
        <v>92</v>
      </c>
      <c r="BE31" s="16" t="s">
        <v>93</v>
      </c>
      <c r="BF31" s="16" t="s">
        <v>94</v>
      </c>
      <c r="BG31" s="16" t="s">
        <v>95</v>
      </c>
      <c r="BH31" s="16" t="s">
        <v>96</v>
      </c>
      <c r="BI31" s="16" t="s">
        <v>97</v>
      </c>
      <c r="BJ31" s="16" t="s">
        <v>98</v>
      </c>
      <c r="BK31" s="16" t="s">
        <v>99</v>
      </c>
      <c r="BL31" s="16" t="s">
        <v>100</v>
      </c>
      <c r="BM31" s="16" t="s">
        <v>101</v>
      </c>
      <c r="BN31" s="16" t="s">
        <v>102</v>
      </c>
      <c r="BO31" s="16" t="s">
        <v>103</v>
      </c>
      <c r="BP31" s="16" t="s">
        <v>104</v>
      </c>
      <c r="BQ31" s="16" t="s">
        <v>105</v>
      </c>
      <c r="BR31" s="16" t="s">
        <v>106</v>
      </c>
      <c r="BS31" s="16" t="s">
        <v>107</v>
      </c>
      <c r="BT31" s="16" t="s">
        <v>108</v>
      </c>
      <c r="BU31" s="16" t="s">
        <v>109</v>
      </c>
      <c r="BV31" s="16" t="s">
        <v>110</v>
      </c>
      <c r="BW31" s="16" t="s">
        <v>111</v>
      </c>
      <c r="BX31" s="17" t="s">
        <v>112</v>
      </c>
      <c r="BY31" s="17" t="s">
        <v>113</v>
      </c>
      <c r="BZ31" s="17" t="s">
        <v>114</v>
      </c>
      <c r="CA31" s="17" t="s">
        <v>115</v>
      </c>
      <c r="CB31" s="17" t="s">
        <v>116</v>
      </c>
      <c r="CC31" s="17" t="s">
        <v>117</v>
      </c>
      <c r="CD31" s="17" t="s">
        <v>118</v>
      </c>
      <c r="CE31" s="17" t="s">
        <v>119</v>
      </c>
      <c r="CF31" s="17" t="s">
        <v>120</v>
      </c>
      <c r="CG31" s="17" t="s">
        <v>121</v>
      </c>
      <c r="CH31" s="17" t="s">
        <v>122</v>
      </c>
      <c r="CI31" s="17" t="s">
        <v>123</v>
      </c>
      <c r="CJ31" s="16" t="s">
        <v>124</v>
      </c>
      <c r="CK31" s="16" t="s">
        <v>125</v>
      </c>
      <c r="CL31" s="16" t="s">
        <v>126</v>
      </c>
      <c r="CM31" s="16" t="s">
        <v>127</v>
      </c>
      <c r="CN31" s="16" t="s">
        <v>128</v>
      </c>
      <c r="CO31" s="16" t="s">
        <v>129</v>
      </c>
      <c r="CP31" s="16" t="s">
        <v>130</v>
      </c>
      <c r="CQ31" s="16" t="s">
        <v>131</v>
      </c>
      <c r="CR31" s="16" t="s">
        <v>132</v>
      </c>
      <c r="CS31" s="16" t="s">
        <v>133</v>
      </c>
      <c r="CT31" s="16" t="s">
        <v>134</v>
      </c>
      <c r="CU31" s="16" t="s">
        <v>135</v>
      </c>
      <c r="CV31" s="32" t="s">
        <v>136</v>
      </c>
      <c r="CW31" s="32" t="s">
        <v>137</v>
      </c>
      <c r="CX31" s="32" t="s">
        <v>138</v>
      </c>
      <c r="CY31" s="32" t="s">
        <v>139</v>
      </c>
      <c r="CZ31" s="32" t="s">
        <v>140</v>
      </c>
      <c r="DA31" s="32" t="s">
        <v>141</v>
      </c>
      <c r="DB31" s="32" t="s">
        <v>142</v>
      </c>
      <c r="DC31" s="32" t="s">
        <v>143</v>
      </c>
      <c r="DD31" s="32" t="s">
        <v>144</v>
      </c>
      <c r="DE31" s="32" t="s">
        <v>145</v>
      </c>
      <c r="DF31" s="32" t="s">
        <v>146</v>
      </c>
      <c r="DG31" s="32" t="s">
        <v>147</v>
      </c>
      <c r="DH31" s="16" t="s">
        <v>148</v>
      </c>
      <c r="DI31" s="16" t="s">
        <v>149</v>
      </c>
      <c r="DJ31" s="16" t="s">
        <v>150</v>
      </c>
      <c r="DK31" s="16" t="s">
        <v>151</v>
      </c>
      <c r="DL31" s="16" t="s">
        <v>152</v>
      </c>
      <c r="DM31" s="16" t="s">
        <v>153</v>
      </c>
      <c r="DN31" s="16" t="s">
        <v>154</v>
      </c>
      <c r="DO31" s="16" t="s">
        <v>155</v>
      </c>
      <c r="DP31" s="16" t="s">
        <v>156</v>
      </c>
      <c r="DQ31" s="16" t="s">
        <v>157</v>
      </c>
      <c r="DR31" s="16" t="s">
        <v>158</v>
      </c>
      <c r="DS31" s="16" t="s">
        <v>159</v>
      </c>
      <c r="DT31" s="16" t="s">
        <v>160</v>
      </c>
      <c r="DU31" s="16" t="s">
        <v>161</v>
      </c>
      <c r="DV31" s="16" t="s">
        <v>162</v>
      </c>
      <c r="DW31" s="16" t="s">
        <v>163</v>
      </c>
      <c r="DX31" s="16" t="s">
        <v>164</v>
      </c>
      <c r="DY31" s="16" t="s">
        <v>165</v>
      </c>
      <c r="DZ31" s="16" t="s">
        <v>166</v>
      </c>
      <c r="EA31" s="16" t="s">
        <v>167</v>
      </c>
      <c r="EB31" s="16" t="s">
        <v>168</v>
      </c>
      <c r="EC31" s="16" t="s">
        <v>169</v>
      </c>
      <c r="ED31" s="16" t="s">
        <v>170</v>
      </c>
      <c r="EE31" s="16" t="s">
        <v>171</v>
      </c>
      <c r="EF31" s="16" t="s">
        <v>172</v>
      </c>
      <c r="EG31" s="16" t="s">
        <v>173</v>
      </c>
      <c r="EH31" s="16" t="s">
        <v>174</v>
      </c>
      <c r="EI31" s="16" t="s">
        <v>175</v>
      </c>
      <c r="EJ31" s="16" t="s">
        <v>176</v>
      </c>
      <c r="EK31" s="16" t="s">
        <v>177</v>
      </c>
      <c r="EL31" s="16" t="s">
        <v>178</v>
      </c>
    </row>
    <row r="32" spans="2:142" s="23" customFormat="1" x14ac:dyDescent="0.25">
      <c r="B32" s="35" t="s">
        <v>207</v>
      </c>
      <c r="C32" s="22"/>
      <c r="D32" s="22">
        <v>108.41905257261746</v>
      </c>
      <c r="E32" s="22">
        <v>101.60084820356887</v>
      </c>
      <c r="F32" s="22">
        <v>101.60084820356887</v>
      </c>
      <c r="G32" s="22">
        <v>101.60084820356887</v>
      </c>
      <c r="H32" s="22">
        <v>99.96832039689528</v>
      </c>
      <c r="I32" s="22">
        <v>99.96832039689528</v>
      </c>
      <c r="J32" s="22">
        <v>99.96832039689528</v>
      </c>
      <c r="K32" s="22">
        <v>99.104040969832781</v>
      </c>
      <c r="L32" s="22">
        <v>99.104040969832781</v>
      </c>
      <c r="M32" s="22">
        <v>99.104040969832781</v>
      </c>
      <c r="N32" s="22">
        <v>97.951668400416111</v>
      </c>
      <c r="O32" s="22">
        <v>97.951668400416111</v>
      </c>
      <c r="P32" s="22">
        <v>97.951668400416111</v>
      </c>
      <c r="Q32" s="22">
        <v>98.047699447867501</v>
      </c>
      <c r="R32" s="22">
        <v>98.047699447867501</v>
      </c>
      <c r="S32" s="22">
        <v>98.047699447867501</v>
      </c>
      <c r="T32" s="22">
        <v>101.12069296631194</v>
      </c>
      <c r="U32" s="22">
        <v>101.12069296631194</v>
      </c>
      <c r="V32" s="22">
        <v>101.12069296631194</v>
      </c>
      <c r="W32" s="22">
        <v>93.918364407457801</v>
      </c>
      <c r="X32" s="22">
        <v>93.918364407457801</v>
      </c>
      <c r="Y32" s="22">
        <v>93.918364407457801</v>
      </c>
      <c r="Z32" s="22">
        <v>99.00800992238139</v>
      </c>
      <c r="AA32" s="22">
        <v>99.00800992238139</v>
      </c>
      <c r="AB32" s="22">
        <v>99.00800992238139</v>
      </c>
      <c r="AC32" s="22">
        <v>96.031047451388346</v>
      </c>
      <c r="AD32" s="22">
        <v>96.127078498839737</v>
      </c>
      <c r="AE32" s="22">
        <v>96.127078498839737</v>
      </c>
      <c r="AF32" s="22">
        <v>99.584196207089718</v>
      </c>
      <c r="AG32" s="22">
        <v>99.584196207089718</v>
      </c>
      <c r="AH32" s="22">
        <v>99.584196207089718</v>
      </c>
      <c r="AI32" s="22">
        <v>97.375482115707783</v>
      </c>
      <c r="AJ32" s="22">
        <v>97.375482115707783</v>
      </c>
      <c r="AK32" s="22">
        <v>97.375482115707783</v>
      </c>
      <c r="AL32" s="22">
        <v>100.73656877650639</v>
      </c>
      <c r="AM32" s="22">
        <v>100.54450668160361</v>
      </c>
      <c r="AN32" s="22">
        <v>100.54450668160361</v>
      </c>
      <c r="AO32" s="22">
        <v>98.81594782747861</v>
      </c>
      <c r="AP32" s="22">
        <v>98.81594782747861</v>
      </c>
      <c r="AQ32" s="22">
        <v>98.81594782747861</v>
      </c>
      <c r="AR32" s="22">
        <v>106.30636952868691</v>
      </c>
      <c r="AS32" s="22">
        <v>106.30636952868691</v>
      </c>
      <c r="AT32" s="22">
        <v>106.30636952868691</v>
      </c>
      <c r="AU32" s="22">
        <v>102.75322077298554</v>
      </c>
      <c r="AV32" s="22">
        <v>102.75322077298554</v>
      </c>
      <c r="AW32" s="22">
        <v>102.75322077298554</v>
      </c>
      <c r="AX32" s="22">
        <v>103.61750020004803</v>
      </c>
      <c r="AY32" s="22">
        <v>103.61750020004803</v>
      </c>
      <c r="AZ32" s="22">
        <v>103.61750020004803</v>
      </c>
      <c r="BA32" s="22">
        <v>96.991357925902236</v>
      </c>
      <c r="BB32" s="22">
        <v>96.991357925902236</v>
      </c>
      <c r="BC32" s="22">
        <v>96.991357925902236</v>
      </c>
      <c r="BD32" s="22">
        <v>102.84925182043692</v>
      </c>
      <c r="BE32" s="22">
        <v>102.84925182043692</v>
      </c>
      <c r="BF32" s="22">
        <v>102.84925182043692</v>
      </c>
      <c r="BG32" s="22">
        <v>95.070736976874471</v>
      </c>
      <c r="BH32" s="22">
        <v>95.070736976874471</v>
      </c>
      <c r="BI32" s="22">
        <v>98.143730495318891</v>
      </c>
      <c r="BJ32" s="22">
        <v>95.742954309034189</v>
      </c>
      <c r="BK32" s="22">
        <v>96.799295830999455</v>
      </c>
      <c r="BL32" s="22">
        <v>91.517588221173099</v>
      </c>
      <c r="BM32" s="22">
        <v>89.308874129791164</v>
      </c>
      <c r="BN32" s="22">
        <v>93.726302312555035</v>
      </c>
      <c r="BO32" s="22">
        <v>95.262799071777238</v>
      </c>
      <c r="BP32" s="22">
        <v>102.75322077298554</v>
      </c>
      <c r="BQ32" s="22">
        <v>107.74683524045774</v>
      </c>
      <c r="BR32" s="22">
        <v>96.991357925902236</v>
      </c>
      <c r="BS32" s="22">
        <v>98.239761542770282</v>
      </c>
      <c r="BT32" s="22">
        <v>101.60084820356887</v>
      </c>
      <c r="BU32" s="22">
        <v>97.567544210610563</v>
      </c>
      <c r="BV32" s="22">
        <v>96.127078498839737</v>
      </c>
      <c r="BW32" s="22">
        <v>94.110426502360582</v>
      </c>
      <c r="BX32" s="22">
        <v>92.093774505881441</v>
      </c>
      <c r="BY32" s="22">
        <v>84.603352804673136</v>
      </c>
      <c r="BZ32" s="22">
        <v>95.070736976874471</v>
      </c>
      <c r="CA32" s="22">
        <v>94.68661278706891</v>
      </c>
      <c r="CB32" s="22">
        <v>96.991357925902236</v>
      </c>
      <c r="CC32" s="22">
        <v>95.646923261582799</v>
      </c>
      <c r="CD32" s="22">
        <v>92.093774505881441</v>
      </c>
      <c r="CE32" s="22">
        <v>98.719916780027219</v>
      </c>
      <c r="CF32" s="22">
        <v>104.19368648475637</v>
      </c>
      <c r="CG32" s="22">
        <v>100.35244458670083</v>
      </c>
      <c r="CH32" s="22">
        <v>98.143730495318891</v>
      </c>
      <c r="CI32" s="22">
        <v>99.872289349443889</v>
      </c>
      <c r="CJ32" s="22">
        <v>87.196191085860619</v>
      </c>
      <c r="CK32" s="22">
        <v>91.805681363527256</v>
      </c>
      <c r="CL32" s="22">
        <v>94.398519644714753</v>
      </c>
      <c r="CM32" s="22">
        <v>99.872289349443889</v>
      </c>
      <c r="CN32" s="22">
        <v>106.01827638633274</v>
      </c>
      <c r="CO32" s="22">
        <v>105.92224533888134</v>
      </c>
      <c r="CP32" s="22">
        <v>100.640537729055</v>
      </c>
      <c r="CQ32" s="22">
        <v>103.32940705769386</v>
      </c>
      <c r="CR32" s="22">
        <v>107.07461790829801</v>
      </c>
      <c r="CS32" s="22">
        <v>100.640537729055</v>
      </c>
      <c r="CT32" s="22">
        <v>94.590581739617519</v>
      </c>
      <c r="CU32" s="22">
        <v>91.517588221173099</v>
      </c>
      <c r="CV32" s="33">
        <v>89.020780987437007</v>
      </c>
      <c r="CW32" s="33">
        <v>90.653308794110615</v>
      </c>
      <c r="CX32" s="33">
        <v>92.958053932943926</v>
      </c>
      <c r="CY32" s="33">
        <v>93.726302312555035</v>
      </c>
      <c r="CZ32" s="33">
        <v>102.94528286788831</v>
      </c>
      <c r="DA32" s="33">
        <v>110.62776666399938</v>
      </c>
      <c r="DB32" s="33">
        <v>98.91197887493</v>
      </c>
      <c r="DC32" s="33">
        <v>104.38574857965914</v>
      </c>
      <c r="DD32" s="33">
        <v>109.5714251420341</v>
      </c>
      <c r="DE32" s="33">
        <v>104.57781067456192</v>
      </c>
      <c r="DF32" s="33">
        <v>103.52146915259665</v>
      </c>
      <c r="DG32" s="33">
        <v>99.200072017284171</v>
      </c>
      <c r="DH32" s="22">
        <v>93.438209170200864</v>
      </c>
      <c r="DI32" s="22">
        <v>92.958053932943926</v>
      </c>
      <c r="DJ32" s="22">
        <v>100.16038249179805</v>
      </c>
      <c r="DK32" s="22">
        <v>103.0413139153397</v>
      </c>
      <c r="DL32" s="22">
        <v>123.30386492758264</v>
      </c>
      <c r="DM32" s="22">
        <v>132.04269024565897</v>
      </c>
      <c r="DN32" s="22">
        <v>103.13734496279109</v>
      </c>
      <c r="DO32" s="22">
        <v>115.04519484676324</v>
      </c>
      <c r="DP32" s="22">
        <v>121.57530607345765</v>
      </c>
      <c r="DQ32" s="22">
        <v>109.76348723693688</v>
      </c>
      <c r="DR32" s="22">
        <v>112.26029447067299</v>
      </c>
      <c r="DS32" s="22">
        <v>107.93889733536051</v>
      </c>
      <c r="DT32" s="22">
        <v>93.246147075298083</v>
      </c>
      <c r="DU32" s="22">
        <v>88.636656797631446</v>
      </c>
      <c r="DV32" s="22">
        <v>95.935016403936956</v>
      </c>
      <c r="DW32" s="22">
        <v>101.02466191886055</v>
      </c>
      <c r="DX32" s="22">
        <v>117.54200208049936</v>
      </c>
      <c r="DY32" s="22">
        <v>126.37685844602706</v>
      </c>
      <c r="DZ32" s="22">
        <v>105.34605905417303</v>
      </c>
      <c r="EA32" s="22">
        <v>126.28082739857567</v>
      </c>
      <c r="EB32" s="22">
        <v>118.21421941265906</v>
      </c>
      <c r="EC32" s="22">
        <v>112.06823237577021</v>
      </c>
      <c r="ED32" s="22">
        <v>108.51508362006884</v>
      </c>
      <c r="EE32" s="22">
        <v>108.41905257261746</v>
      </c>
      <c r="EF32" s="22">
        <v>101.60084820356887</v>
      </c>
      <c r="EG32" s="22">
        <v>90.653308794110615</v>
      </c>
      <c r="EH32" s="22">
        <v>90.173153556853677</v>
      </c>
      <c r="EI32" s="22">
        <v>94.974705929423095</v>
      </c>
      <c r="EJ32" s="22">
        <v>110.53173561654799</v>
      </c>
      <c r="EK32" s="22">
        <v>88.348563655277275</v>
      </c>
      <c r="EL32" s="22">
        <v>91.997743458430037</v>
      </c>
    </row>
    <row r="33" spans="2:142" x14ac:dyDescent="0.25">
      <c r="B33" s="16" t="s">
        <v>209</v>
      </c>
      <c r="C33" s="22">
        <f>+SUM(BX32:CI32)</f>
        <v>1152.4686004641114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</row>
    <row r="34" spans="2:142" x14ac:dyDescent="0.25">
      <c r="B34" s="16" t="s">
        <v>210</v>
      </c>
      <c r="C34" s="22">
        <f>+C25/C33</f>
        <v>1.0413298891759022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</row>
    <row r="35" spans="2:142" s="23" customFormat="1" x14ac:dyDescent="0.25">
      <c r="B35" s="22" t="s">
        <v>191</v>
      </c>
      <c r="C35" s="22"/>
      <c r="D35" s="22">
        <f>+D32*$C$34</f>
        <v>112.90000000000005</v>
      </c>
      <c r="E35" s="22">
        <f t="shared" ref="E35:BP35" si="27">+E32*$C$34</f>
        <v>105.80000000000004</v>
      </c>
      <c r="F35" s="22">
        <f t="shared" si="27"/>
        <v>105.80000000000004</v>
      </c>
      <c r="G35" s="22">
        <f t="shared" si="27"/>
        <v>105.80000000000004</v>
      </c>
      <c r="H35" s="22">
        <f t="shared" si="27"/>
        <v>104.10000000000004</v>
      </c>
      <c r="I35" s="22">
        <f t="shared" si="27"/>
        <v>104.10000000000004</v>
      </c>
      <c r="J35" s="22">
        <f t="shared" si="27"/>
        <v>104.10000000000004</v>
      </c>
      <c r="K35" s="22">
        <f t="shared" si="27"/>
        <v>103.20000000000005</v>
      </c>
      <c r="L35" s="22">
        <f t="shared" si="27"/>
        <v>103.20000000000005</v>
      </c>
      <c r="M35" s="22">
        <f t="shared" si="27"/>
        <v>103.20000000000005</v>
      </c>
      <c r="N35" s="22">
        <f t="shared" si="27"/>
        <v>102.00000000000003</v>
      </c>
      <c r="O35" s="22">
        <f t="shared" si="27"/>
        <v>102.00000000000003</v>
      </c>
      <c r="P35" s="22">
        <f t="shared" si="27"/>
        <v>102.00000000000003</v>
      </c>
      <c r="Q35" s="22">
        <f t="shared" si="27"/>
        <v>102.10000000000004</v>
      </c>
      <c r="R35" s="22">
        <f t="shared" si="27"/>
        <v>102.10000000000004</v>
      </c>
      <c r="S35" s="22">
        <f t="shared" si="27"/>
        <v>102.10000000000004</v>
      </c>
      <c r="T35" s="22">
        <f t="shared" si="27"/>
        <v>105.30000000000004</v>
      </c>
      <c r="U35" s="22">
        <f t="shared" si="27"/>
        <v>105.30000000000004</v>
      </c>
      <c r="V35" s="22">
        <f t="shared" si="27"/>
        <v>105.30000000000004</v>
      </c>
      <c r="W35" s="22">
        <f t="shared" si="27"/>
        <v>97.800000000000026</v>
      </c>
      <c r="X35" s="22">
        <f t="shared" si="27"/>
        <v>97.800000000000026</v>
      </c>
      <c r="Y35" s="22">
        <f t="shared" si="27"/>
        <v>97.800000000000026</v>
      </c>
      <c r="Z35" s="22">
        <f t="shared" si="27"/>
        <v>103.10000000000004</v>
      </c>
      <c r="AA35" s="22">
        <f t="shared" si="27"/>
        <v>103.10000000000004</v>
      </c>
      <c r="AB35" s="22">
        <f t="shared" si="27"/>
        <v>103.10000000000004</v>
      </c>
      <c r="AC35" s="22">
        <f t="shared" si="27"/>
        <v>100.00000000000003</v>
      </c>
      <c r="AD35" s="22">
        <f t="shared" si="27"/>
        <v>100.10000000000004</v>
      </c>
      <c r="AE35" s="22">
        <f t="shared" si="27"/>
        <v>100.10000000000004</v>
      </c>
      <c r="AF35" s="22">
        <f t="shared" si="27"/>
        <v>103.70000000000003</v>
      </c>
      <c r="AG35" s="22">
        <f t="shared" si="27"/>
        <v>103.70000000000003</v>
      </c>
      <c r="AH35" s="22">
        <f t="shared" si="27"/>
        <v>103.70000000000003</v>
      </c>
      <c r="AI35" s="22">
        <f t="shared" si="27"/>
        <v>101.40000000000003</v>
      </c>
      <c r="AJ35" s="22">
        <f t="shared" si="27"/>
        <v>101.40000000000003</v>
      </c>
      <c r="AK35" s="22">
        <f t="shared" si="27"/>
        <v>101.40000000000003</v>
      </c>
      <c r="AL35" s="22">
        <f t="shared" si="27"/>
        <v>104.90000000000005</v>
      </c>
      <c r="AM35" s="22">
        <f t="shared" si="27"/>
        <v>104.70000000000005</v>
      </c>
      <c r="AN35" s="22">
        <f t="shared" si="27"/>
        <v>104.70000000000005</v>
      </c>
      <c r="AO35" s="22">
        <f t="shared" si="27"/>
        <v>102.90000000000003</v>
      </c>
      <c r="AP35" s="22">
        <f t="shared" si="27"/>
        <v>102.90000000000003</v>
      </c>
      <c r="AQ35" s="22">
        <f t="shared" si="27"/>
        <v>102.90000000000003</v>
      </c>
      <c r="AR35" s="22">
        <f t="shared" si="27"/>
        <v>110.70000000000005</v>
      </c>
      <c r="AS35" s="22">
        <f t="shared" si="27"/>
        <v>110.70000000000005</v>
      </c>
      <c r="AT35" s="22">
        <f t="shared" si="27"/>
        <v>110.70000000000005</v>
      </c>
      <c r="AU35" s="22">
        <f t="shared" si="27"/>
        <v>107.00000000000004</v>
      </c>
      <c r="AV35" s="22">
        <f t="shared" si="27"/>
        <v>107.00000000000004</v>
      </c>
      <c r="AW35" s="22">
        <f t="shared" si="27"/>
        <v>107.00000000000004</v>
      </c>
      <c r="AX35" s="22">
        <f t="shared" si="27"/>
        <v>107.90000000000003</v>
      </c>
      <c r="AY35" s="22">
        <f t="shared" si="27"/>
        <v>107.90000000000003</v>
      </c>
      <c r="AZ35" s="22">
        <f t="shared" si="27"/>
        <v>107.90000000000003</v>
      </c>
      <c r="BA35" s="22">
        <f t="shared" si="27"/>
        <v>101.00000000000004</v>
      </c>
      <c r="BB35" s="22">
        <f t="shared" si="27"/>
        <v>101.00000000000004</v>
      </c>
      <c r="BC35" s="22">
        <f t="shared" si="27"/>
        <v>101.00000000000004</v>
      </c>
      <c r="BD35" s="22">
        <f t="shared" si="27"/>
        <v>107.10000000000004</v>
      </c>
      <c r="BE35" s="22">
        <f t="shared" si="27"/>
        <v>107.10000000000004</v>
      </c>
      <c r="BF35" s="22">
        <f t="shared" si="27"/>
        <v>107.10000000000004</v>
      </c>
      <c r="BG35" s="22">
        <f t="shared" si="27"/>
        <v>99.000000000000043</v>
      </c>
      <c r="BH35" s="22">
        <f t="shared" si="27"/>
        <v>99.000000000000043</v>
      </c>
      <c r="BI35" s="22">
        <f t="shared" si="27"/>
        <v>102.20000000000003</v>
      </c>
      <c r="BJ35" s="22">
        <f t="shared" si="27"/>
        <v>99.700000000000045</v>
      </c>
      <c r="BK35" s="22">
        <f t="shared" si="27"/>
        <v>100.80000000000004</v>
      </c>
      <c r="BL35" s="22">
        <f t="shared" si="27"/>
        <v>95.30000000000004</v>
      </c>
      <c r="BM35" s="22">
        <f t="shared" si="27"/>
        <v>93.000000000000028</v>
      </c>
      <c r="BN35" s="22">
        <f t="shared" si="27"/>
        <v>97.600000000000037</v>
      </c>
      <c r="BO35" s="22">
        <f t="shared" si="27"/>
        <v>99.200000000000031</v>
      </c>
      <c r="BP35" s="22">
        <f t="shared" si="27"/>
        <v>107.00000000000004</v>
      </c>
      <c r="BQ35" s="22">
        <f t="shared" ref="BQ35:EB35" si="28">+BQ32*$C$34</f>
        <v>112.20000000000006</v>
      </c>
      <c r="BR35" s="22">
        <f t="shared" si="28"/>
        <v>101.00000000000004</v>
      </c>
      <c r="BS35" s="22">
        <f t="shared" si="28"/>
        <v>102.30000000000004</v>
      </c>
      <c r="BT35" s="22">
        <f t="shared" si="28"/>
        <v>105.80000000000004</v>
      </c>
      <c r="BU35" s="22">
        <f t="shared" si="28"/>
        <v>101.60000000000004</v>
      </c>
      <c r="BV35" s="22">
        <f t="shared" si="28"/>
        <v>100.10000000000004</v>
      </c>
      <c r="BW35" s="22">
        <f t="shared" si="28"/>
        <v>98.000000000000028</v>
      </c>
      <c r="BX35" s="22">
        <f t="shared" si="28"/>
        <v>95.900000000000048</v>
      </c>
      <c r="BY35" s="22">
        <f t="shared" si="28"/>
        <v>88.100000000000037</v>
      </c>
      <c r="BZ35" s="22">
        <f t="shared" si="28"/>
        <v>99.000000000000043</v>
      </c>
      <c r="CA35" s="22">
        <f t="shared" si="28"/>
        <v>98.600000000000037</v>
      </c>
      <c r="CB35" s="22">
        <f t="shared" si="28"/>
        <v>101.00000000000004</v>
      </c>
      <c r="CC35" s="22">
        <f t="shared" si="28"/>
        <v>99.600000000000037</v>
      </c>
      <c r="CD35" s="22">
        <f t="shared" si="28"/>
        <v>95.900000000000048</v>
      </c>
      <c r="CE35" s="22">
        <f t="shared" si="28"/>
        <v>102.80000000000003</v>
      </c>
      <c r="CF35" s="22">
        <f t="shared" si="28"/>
        <v>108.50000000000004</v>
      </c>
      <c r="CG35" s="22">
        <f t="shared" si="28"/>
        <v>104.50000000000004</v>
      </c>
      <c r="CH35" s="22">
        <f t="shared" si="28"/>
        <v>102.20000000000003</v>
      </c>
      <c r="CI35" s="22">
        <f t="shared" si="28"/>
        <v>104.00000000000004</v>
      </c>
      <c r="CJ35" s="22">
        <f t="shared" si="28"/>
        <v>90.800000000000026</v>
      </c>
      <c r="CK35" s="22">
        <f t="shared" si="28"/>
        <v>95.600000000000023</v>
      </c>
      <c r="CL35" s="22">
        <f t="shared" si="28"/>
        <v>98.30000000000004</v>
      </c>
      <c r="CM35" s="22">
        <f t="shared" si="28"/>
        <v>104.00000000000004</v>
      </c>
      <c r="CN35" s="22">
        <f t="shared" si="28"/>
        <v>110.40000000000005</v>
      </c>
      <c r="CO35" s="22">
        <f t="shared" si="28"/>
        <v>110.30000000000003</v>
      </c>
      <c r="CP35" s="22">
        <f t="shared" si="28"/>
        <v>104.80000000000004</v>
      </c>
      <c r="CQ35" s="22">
        <f t="shared" si="28"/>
        <v>107.60000000000002</v>
      </c>
      <c r="CR35" s="22">
        <f t="shared" si="28"/>
        <v>111.50000000000004</v>
      </c>
      <c r="CS35" s="22">
        <f t="shared" si="28"/>
        <v>104.80000000000004</v>
      </c>
      <c r="CT35" s="22">
        <f t="shared" si="28"/>
        <v>98.500000000000028</v>
      </c>
      <c r="CU35" s="22">
        <f t="shared" si="28"/>
        <v>95.30000000000004</v>
      </c>
      <c r="CV35" s="22">
        <f t="shared" si="28"/>
        <v>92.700000000000045</v>
      </c>
      <c r="CW35" s="22">
        <f t="shared" si="28"/>
        <v>94.400000000000048</v>
      </c>
      <c r="CX35" s="22">
        <f t="shared" si="28"/>
        <v>96.80000000000004</v>
      </c>
      <c r="CY35" s="22">
        <f t="shared" si="28"/>
        <v>97.600000000000037</v>
      </c>
      <c r="CZ35" s="22">
        <f t="shared" si="28"/>
        <v>107.20000000000003</v>
      </c>
      <c r="DA35" s="22">
        <f t="shared" si="28"/>
        <v>115.20000000000005</v>
      </c>
      <c r="DB35" s="22">
        <f t="shared" si="28"/>
        <v>103.00000000000003</v>
      </c>
      <c r="DC35" s="22">
        <f t="shared" si="28"/>
        <v>108.70000000000003</v>
      </c>
      <c r="DD35" s="22">
        <f t="shared" si="28"/>
        <v>114.10000000000004</v>
      </c>
      <c r="DE35" s="22">
        <f t="shared" si="28"/>
        <v>108.90000000000005</v>
      </c>
      <c r="DF35" s="22">
        <f t="shared" si="28"/>
        <v>107.80000000000005</v>
      </c>
      <c r="DG35" s="22">
        <f t="shared" si="28"/>
        <v>103.30000000000004</v>
      </c>
      <c r="DH35" s="22">
        <f t="shared" si="28"/>
        <v>97.30000000000004</v>
      </c>
      <c r="DI35" s="22">
        <f t="shared" si="28"/>
        <v>96.80000000000004</v>
      </c>
      <c r="DJ35" s="22">
        <f t="shared" si="28"/>
        <v>104.30000000000004</v>
      </c>
      <c r="DK35" s="22">
        <f t="shared" si="28"/>
        <v>107.30000000000004</v>
      </c>
      <c r="DL35" s="22">
        <f t="shared" si="28"/>
        <v>128.40000000000003</v>
      </c>
      <c r="DM35" s="22">
        <f t="shared" si="28"/>
        <v>137.50000000000003</v>
      </c>
      <c r="DN35" s="22">
        <f t="shared" si="28"/>
        <v>107.40000000000003</v>
      </c>
      <c r="DO35" s="22">
        <f t="shared" si="28"/>
        <v>119.80000000000004</v>
      </c>
      <c r="DP35" s="22">
        <f t="shared" si="28"/>
        <v>126.60000000000005</v>
      </c>
      <c r="DQ35" s="22">
        <f t="shared" si="28"/>
        <v>114.30000000000004</v>
      </c>
      <c r="DR35" s="22">
        <f t="shared" si="28"/>
        <v>116.90000000000005</v>
      </c>
      <c r="DS35" s="22">
        <f t="shared" si="28"/>
        <v>112.40000000000005</v>
      </c>
      <c r="DT35" s="22">
        <f t="shared" si="28"/>
        <v>97.100000000000023</v>
      </c>
      <c r="DU35" s="22">
        <f t="shared" si="28"/>
        <v>92.300000000000026</v>
      </c>
      <c r="DV35" s="22">
        <f t="shared" si="28"/>
        <v>99.900000000000034</v>
      </c>
      <c r="DW35" s="22">
        <f t="shared" si="28"/>
        <v>105.20000000000003</v>
      </c>
      <c r="DX35" s="22">
        <f t="shared" si="28"/>
        <v>122.40000000000006</v>
      </c>
      <c r="DY35" s="22">
        <f t="shared" si="28"/>
        <v>131.60000000000002</v>
      </c>
      <c r="DZ35" s="22">
        <f t="shared" si="28"/>
        <v>109.70000000000005</v>
      </c>
      <c r="EA35" s="22">
        <f t="shared" si="28"/>
        <v>131.50000000000003</v>
      </c>
      <c r="EB35" s="22">
        <f t="shared" si="28"/>
        <v>123.10000000000005</v>
      </c>
      <c r="EC35" s="22">
        <f t="shared" ref="EC35:EL35" si="29">+EC32*$C$34</f>
        <v>116.70000000000005</v>
      </c>
      <c r="ED35" s="22">
        <f t="shared" si="29"/>
        <v>113.00000000000004</v>
      </c>
      <c r="EE35" s="22">
        <f t="shared" si="29"/>
        <v>112.90000000000005</v>
      </c>
      <c r="EF35" s="22">
        <f t="shared" si="29"/>
        <v>105.80000000000004</v>
      </c>
      <c r="EG35" s="22">
        <f t="shared" si="29"/>
        <v>94.400000000000048</v>
      </c>
      <c r="EH35" s="22">
        <f t="shared" si="29"/>
        <v>93.900000000000048</v>
      </c>
      <c r="EI35" s="22">
        <f t="shared" si="29"/>
        <v>98.900000000000048</v>
      </c>
      <c r="EJ35" s="22">
        <f t="shared" si="29"/>
        <v>115.10000000000004</v>
      </c>
      <c r="EK35" s="22">
        <f t="shared" si="29"/>
        <v>92.000000000000028</v>
      </c>
      <c r="EL35" s="22">
        <f t="shared" si="29"/>
        <v>95.800000000000026</v>
      </c>
    </row>
    <row r="36" spans="2:142" x14ac:dyDescent="0.25">
      <c r="B36" s="17" t="s">
        <v>196</v>
      </c>
      <c r="C36" s="29">
        <v>1200.1000000000001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</row>
    <row r="37" spans="2:142" s="23" customFormat="1" x14ac:dyDescent="0.25">
      <c r="B37" s="22" t="s">
        <v>200</v>
      </c>
      <c r="C37" s="22"/>
      <c r="D37" s="22"/>
      <c r="E37" s="22">
        <f>+(E35-D35)/D35</f>
        <v>-6.288751107174495E-2</v>
      </c>
      <c r="F37" s="22">
        <f t="shared" ref="F37" si="30">+(F35-E35)/E35</f>
        <v>0</v>
      </c>
      <c r="G37" s="22">
        <f t="shared" ref="G37" si="31">+(G35-F35)/F35</f>
        <v>0</v>
      </c>
      <c r="H37" s="22">
        <f t="shared" ref="H37" si="32">+(H35-G35)/G35</f>
        <v>-1.6068052930056732E-2</v>
      </c>
      <c r="I37" s="22">
        <f t="shared" ref="I37" si="33">+(I35-H35)/H35</f>
        <v>0</v>
      </c>
      <c r="J37" s="22">
        <f t="shared" ref="J37" si="34">+(J35-I35)/I35</f>
        <v>0</v>
      </c>
      <c r="K37" s="22">
        <f t="shared" ref="K37" si="35">+(K35-J35)/J35</f>
        <v>-8.6455331412102904E-3</v>
      </c>
      <c r="L37" s="22">
        <f t="shared" ref="L37" si="36">+(L35-K35)/K35</f>
        <v>0</v>
      </c>
      <c r="M37" s="22">
        <f t="shared" ref="M37" si="37">+(M35-L35)/L35</f>
        <v>0</v>
      </c>
      <c r="N37" s="22">
        <f t="shared" ref="N37" si="38">+(N35-M35)/M35</f>
        <v>-1.1627906976744345E-2</v>
      </c>
      <c r="O37" s="22">
        <f t="shared" ref="O37" si="39">+(O35-N35)/N35</f>
        <v>0</v>
      </c>
      <c r="P37" s="22">
        <f t="shared" ref="P37" si="40">+(P35-O35)/O35</f>
        <v>0</v>
      </c>
      <c r="Q37" s="22">
        <f t="shared" ref="Q37" si="41">+(Q35-P35)/P35</f>
        <v>9.8039215686282835E-4</v>
      </c>
      <c r="R37" s="22">
        <f>+(R35-Q35)/Q35</f>
        <v>0</v>
      </c>
      <c r="S37" s="22">
        <f t="shared" ref="S37" si="42">+(S35-R35)/R35</f>
        <v>0</v>
      </c>
      <c r="T37" s="22">
        <f t="shared" ref="T37" si="43">+(T35-S35)/S35</f>
        <v>3.1341821743388849E-2</v>
      </c>
      <c r="U37" s="22">
        <f t="shared" ref="U37" si="44">+(U35-T35)/T35</f>
        <v>0</v>
      </c>
      <c r="V37" s="22">
        <f t="shared" ref="V37" si="45">+(V35-U35)/U35</f>
        <v>0</v>
      </c>
      <c r="W37" s="22">
        <f t="shared" ref="W37" si="46">+(W35-V35)/V35</f>
        <v>-7.1225071225071337E-2</v>
      </c>
      <c r="X37" s="22">
        <f t="shared" ref="X37" si="47">+(X35-W35)/W35</f>
        <v>0</v>
      </c>
      <c r="Y37" s="22">
        <f>+(Y35-X35)/X35</f>
        <v>0</v>
      </c>
      <c r="Z37" s="22">
        <f t="shared" ref="Z37" si="48">+(Z35-Y35)/Y35</f>
        <v>5.4192229038854907E-2</v>
      </c>
      <c r="AA37" s="22">
        <f t="shared" ref="AA37" si="49">+(AA35-Z35)/Z35</f>
        <v>0</v>
      </c>
      <c r="AB37" s="22">
        <f t="shared" ref="AB37" si="50">+(AB35-AA35)/AA35</f>
        <v>0</v>
      </c>
      <c r="AC37" s="22">
        <f t="shared" ref="AC37" si="51">+(AC35-AB35)/AB35</f>
        <v>-3.0067895247332759E-2</v>
      </c>
      <c r="AD37" s="22">
        <f t="shared" ref="AD37" si="52">+(AD35-AC35)/AC35</f>
        <v>1.000000000000085E-3</v>
      </c>
      <c r="AE37" s="22">
        <f t="shared" ref="AE37" si="53">+(AE35-AD35)/AD35</f>
        <v>0</v>
      </c>
      <c r="AF37" s="22">
        <f t="shared" ref="AF37" si="54">+(AF35-AE35)/AE35</f>
        <v>3.5964035964035891E-2</v>
      </c>
      <c r="AG37" s="22">
        <f t="shared" ref="AG37" si="55">+(AG35-AF35)/AF35</f>
        <v>0</v>
      </c>
      <c r="AH37" s="22">
        <f t="shared" ref="AH37" si="56">+(AH35-AG35)/AG35</f>
        <v>0</v>
      </c>
      <c r="AI37" s="22">
        <f t="shared" ref="AI37" si="57">+(AI35-AH35)/AH35</f>
        <v>-2.2179363548698133E-2</v>
      </c>
      <c r="AJ37" s="22">
        <f t="shared" ref="AJ37" si="58">+(AJ35-AI35)/AI35</f>
        <v>0</v>
      </c>
      <c r="AK37" s="22">
        <f t="shared" ref="AK37" si="59">+(AK35-AJ35)/AJ35</f>
        <v>0</v>
      </c>
      <c r="AL37" s="22">
        <f>+(AL35-AK35)/AK35</f>
        <v>3.4516765285996183E-2</v>
      </c>
      <c r="AM37" s="22">
        <f>+(AM35-AL35)/AL35</f>
        <v>-1.9065776930410176E-3</v>
      </c>
      <c r="AN37" s="22">
        <f t="shared" ref="AN37" si="60">+(AN35-AM35)/AM35</f>
        <v>0</v>
      </c>
      <c r="AO37" s="22">
        <f t="shared" ref="AO37" si="61">+(AO35-AN35)/AN35</f>
        <v>-1.7191977077363998E-2</v>
      </c>
      <c r="AP37" s="22">
        <f t="shared" ref="AP37" si="62">+(AP35-AO35)/AO35</f>
        <v>0</v>
      </c>
      <c r="AQ37" s="22">
        <f t="shared" ref="AQ37" si="63">+(AQ35-AP35)/AP35</f>
        <v>0</v>
      </c>
      <c r="AR37" s="22">
        <f t="shared" ref="AR37" si="64">+(AR35-AQ35)/AQ35</f>
        <v>7.5801749271137114E-2</v>
      </c>
      <c r="AS37" s="22">
        <f t="shared" ref="AS37" si="65">+(AS35-AR35)/AR35</f>
        <v>0</v>
      </c>
      <c r="AT37" s="22">
        <f t="shared" ref="AT37" si="66">+(AT35-AS35)/AS35</f>
        <v>0</v>
      </c>
      <c r="AU37" s="22">
        <f t="shared" ref="AU37" si="67">+(AU35-AT35)/AT35</f>
        <v>-3.3423667570009044E-2</v>
      </c>
      <c r="AV37" s="22">
        <f t="shared" ref="AV37" si="68">+(AV35-AU35)/AU35</f>
        <v>0</v>
      </c>
      <c r="AW37" s="22">
        <f t="shared" ref="AW37" si="69">+(AW35-AV35)/AV35</f>
        <v>0</v>
      </c>
      <c r="AX37" s="22">
        <f t="shared" ref="AX37" si="70">+(AX35-AW35)/AW35</f>
        <v>8.411214953270945E-3</v>
      </c>
      <c r="AY37" s="22">
        <f t="shared" ref="AY37" si="71">+(AY35-AX35)/AX35</f>
        <v>0</v>
      </c>
      <c r="AZ37" s="22">
        <f>+(AZ35-AY35)/AY35</f>
        <v>0</v>
      </c>
      <c r="BA37" s="22">
        <f t="shared" ref="BA37" si="72">+(BA35-AZ35)/AZ35</f>
        <v>-6.3948100092678303E-2</v>
      </c>
      <c r="BB37" s="22">
        <f t="shared" ref="BB37" si="73">+(BB35-BA35)/BA35</f>
        <v>0</v>
      </c>
      <c r="BC37" s="22">
        <f>+(BC35-BB35)/BB35</f>
        <v>0</v>
      </c>
      <c r="BD37" s="22">
        <f t="shared" ref="BD37" si="74">+(BD35-BC35)/BC35</f>
        <v>6.0396039603960311E-2</v>
      </c>
      <c r="BE37" s="22">
        <f t="shared" ref="BE37" si="75">+(BE35-BD35)/BD35</f>
        <v>0</v>
      </c>
      <c r="BF37" s="22">
        <f t="shared" ref="BF37" si="76">+(BF35-BE35)/BE35</f>
        <v>0</v>
      </c>
      <c r="BG37" s="22">
        <f t="shared" ref="BG37" si="77">+(BG35-BF35)/BF35</f>
        <v>-7.5630252100840262E-2</v>
      </c>
      <c r="BH37" s="22">
        <f t="shared" ref="BH37" si="78">+(BH35-BG35)/BG35</f>
        <v>0</v>
      </c>
      <c r="BI37" s="22">
        <f t="shared" ref="BI37" si="79">+(BI35-BH35)/BH35</f>
        <v>3.2323232323232191E-2</v>
      </c>
      <c r="BJ37" s="22">
        <f t="shared" ref="BJ37" si="80">+(BJ35-BI35)/BI35</f>
        <v>-2.4461839530332534E-2</v>
      </c>
      <c r="BK37" s="22">
        <f t="shared" ref="BK37" si="81">+(BK35-BJ35)/BJ35</f>
        <v>1.1033099297893619E-2</v>
      </c>
      <c r="BL37" s="22">
        <f t="shared" ref="BL37" si="82">+(BL35-BK35)/BK35</f>
        <v>-5.4563492063492043E-2</v>
      </c>
      <c r="BM37" s="22">
        <f t="shared" ref="BM37" si="83">+(BM35-BL35)/BL35</f>
        <v>-2.4134312696747224E-2</v>
      </c>
      <c r="BN37" s="22">
        <f t="shared" ref="BN37" si="84">+(BN35-BM35)/BM35</f>
        <v>4.9462365591397925E-2</v>
      </c>
      <c r="BO37" s="22">
        <f t="shared" ref="BO37" si="85">+(BO35-BN35)/BN35</f>
        <v>1.6393442622950755E-2</v>
      </c>
      <c r="BP37" s="22">
        <f>+(BP35-BO35)/BO35</f>
        <v>7.8629032258064613E-2</v>
      </c>
      <c r="BQ37" s="22">
        <f t="shared" ref="BQ37" si="86">+(BQ35-BP35)/BP35</f>
        <v>4.8598130841121634E-2</v>
      </c>
      <c r="BR37" s="22">
        <f t="shared" ref="BR37" si="87">+(BR35-BQ35)/BQ35</f>
        <v>-9.9821746880570508E-2</v>
      </c>
      <c r="BS37" s="22">
        <f>+(BS35-BR35)/BR35</f>
        <v>1.2871287128712838E-2</v>
      </c>
      <c r="BT37" s="22">
        <f t="shared" ref="BT37" si="88">+(BT35-BS35)/BS35</f>
        <v>3.4213098729227745E-2</v>
      </c>
      <c r="BU37" s="22">
        <f t="shared" ref="BU37" si="89">+(BU35-BT35)/BT35</f>
        <v>-3.9697542533081297E-2</v>
      </c>
      <c r="BV37" s="22">
        <f t="shared" ref="BV37" si="90">+(BV35-BU35)/BU35</f>
        <v>-1.476377952755905E-2</v>
      </c>
      <c r="BW37" s="22">
        <f t="shared" ref="BW37" si="91">+(BW35-BV35)/BV35</f>
        <v>-2.0979020979021056E-2</v>
      </c>
      <c r="BX37" s="22">
        <f t="shared" ref="BX37" si="92">+(BX35-BW35)/BW35</f>
        <v>-2.1428571428571221E-2</v>
      </c>
      <c r="BY37" s="22">
        <f t="shared" ref="BY37" si="93">+(BY35-BX35)/BX35</f>
        <v>-8.1334723670490175E-2</v>
      </c>
      <c r="BZ37" s="22">
        <f t="shared" ref="BZ37" si="94">+(BZ35-BY35)/BY35</f>
        <v>0.12372304199772986</v>
      </c>
      <c r="CA37" s="22">
        <f t="shared" ref="CA37" si="95">+(CA35-BZ35)/BZ35</f>
        <v>-4.0404040404040959E-3</v>
      </c>
      <c r="CB37" s="22">
        <f t="shared" ref="CB37" si="96">+(CB35-CA35)/CA35</f>
        <v>2.4340770791075099E-2</v>
      </c>
      <c r="CC37" s="22">
        <f t="shared" ref="CC37" si="97">+(CC35-CB35)/CB35</f>
        <v>-1.3861386138613912E-2</v>
      </c>
      <c r="CD37" s="22">
        <f t="shared" ref="CD37" si="98">+(CD35-CC35)/CC35</f>
        <v>-3.7148594377509912E-2</v>
      </c>
      <c r="CE37" s="22">
        <f t="shared" ref="CE37" si="99">+(CE35-CD35)/CD35</f>
        <v>7.1949947862356353E-2</v>
      </c>
      <c r="CF37" s="22">
        <f>+(CF35-CE35)/CE35</f>
        <v>5.5447470817120773E-2</v>
      </c>
      <c r="CG37" s="22">
        <f>+(CG35-CF35)/CF35</f>
        <v>-3.6866359447004594E-2</v>
      </c>
      <c r="CH37" s="22">
        <f t="shared" ref="CH37" si="100">+(CH35-CG35)/CG35</f>
        <v>-2.2009569377990531E-2</v>
      </c>
      <c r="CI37" s="22">
        <f t="shared" ref="CI37" si="101">+(CI35-CH35)/CH35</f>
        <v>1.7612524461839637E-2</v>
      </c>
      <c r="CJ37" s="22">
        <f t="shared" ref="CJ37" si="102">+(CJ35-CI35)/CI35</f>
        <v>-0.12692307692307703</v>
      </c>
      <c r="CK37" s="22">
        <f t="shared" ref="CK37" si="103">+(CK35-CJ35)/CJ35</f>
        <v>5.286343612334797E-2</v>
      </c>
      <c r="CL37" s="22">
        <f t="shared" ref="CL37" si="104">+(CL35-CK35)/CK35</f>
        <v>2.8242677824267953E-2</v>
      </c>
      <c r="CM37" s="22">
        <f t="shared" ref="CM37" si="105">+(CM35-CL35)/CL35</f>
        <v>5.7985757884028488E-2</v>
      </c>
      <c r="CN37" s="22">
        <f t="shared" ref="CN37" si="106">+(CN35-CM35)/CM35</f>
        <v>6.153846153846157E-2</v>
      </c>
      <c r="CO37" s="22">
        <f t="shared" ref="CO37" si="107">+(CO35-CN35)/CN35</f>
        <v>-9.0579710144948094E-4</v>
      </c>
      <c r="CP37" s="22">
        <f t="shared" ref="CP37" si="108">+(CP35-CO35)/CO35</f>
        <v>-4.9864007252946367E-2</v>
      </c>
      <c r="CQ37" s="22">
        <f t="shared" ref="CQ37" si="109">+(CQ35-CP35)/CP35</f>
        <v>2.6717557251908223E-2</v>
      </c>
      <c r="CR37" s="22">
        <f t="shared" ref="CR37" si="110">+(CR35-CQ35)/CQ35</f>
        <v>3.624535315985148E-2</v>
      </c>
      <c r="CS37" s="22">
        <f t="shared" ref="CS37" si="111">+(CS35-CR35)/CR35</f>
        <v>-6.0089686098654713E-2</v>
      </c>
      <c r="CT37" s="22">
        <f>+(CT35-CS35)/CS35</f>
        <v>-6.0114503816793979E-2</v>
      </c>
      <c r="CU37" s="22">
        <f t="shared" ref="CU37" si="112">+(CU35-CT35)/CT35</f>
        <v>-3.2487309644669927E-2</v>
      </c>
      <c r="CV37" s="22">
        <f>+(CV35-CU35)/CU35</f>
        <v>-2.7282266526757536E-2</v>
      </c>
      <c r="CW37" s="22">
        <f t="shared" ref="CW37" si="113">+(CW35-CV35)/CV35</f>
        <v>1.8338727076591177E-2</v>
      </c>
      <c r="CX37" s="22">
        <f t="shared" ref="CX37" si="114">+(CX35-CW35)/CW35</f>
        <v>2.542372881355922E-2</v>
      </c>
      <c r="CY37" s="22">
        <f t="shared" ref="CY37" si="115">+(CY35-CX35)/CX35</f>
        <v>8.2644628099173226E-3</v>
      </c>
      <c r="CZ37" s="22">
        <f t="shared" ref="CZ37" si="116">+(CZ35-CY35)/CY35</f>
        <v>9.8360655737704819E-2</v>
      </c>
      <c r="DA37" s="22">
        <f t="shared" ref="DA37" si="117">+(DA35-CZ35)/CZ35</f>
        <v>7.4626865671641895E-2</v>
      </c>
      <c r="DB37" s="22">
        <f t="shared" ref="DB37" si="118">+(DB35-DA35)/DA35</f>
        <v>-0.10590277777777789</v>
      </c>
      <c r="DC37" s="22">
        <f t="shared" ref="DC37" si="119">+(DC35-DB35)/DB35</f>
        <v>5.5339805825242734E-2</v>
      </c>
      <c r="DD37" s="22">
        <f t="shared" ref="DD37" si="120">+(DD35-DC35)/DC35</f>
        <v>4.967801287948486E-2</v>
      </c>
      <c r="DE37" s="22">
        <f t="shared" ref="DE37" si="121">+(DE35-DD35)/DD35</f>
        <v>-4.5574057843996381E-2</v>
      </c>
      <c r="DF37" s="22">
        <f t="shared" ref="DF37" si="122">+(DF35-DE35)/DE35</f>
        <v>-1.0101010101010045E-2</v>
      </c>
      <c r="DG37" s="22">
        <f t="shared" ref="DG37" si="123">+(DG35-DF35)/DF35</f>
        <v>-4.1743970315398997E-2</v>
      </c>
      <c r="DH37" s="22">
        <f t="shared" ref="DH37" si="124">+(DH35-DG35)/DG35</f>
        <v>-5.808325266214906E-2</v>
      </c>
      <c r="DI37" s="22">
        <f>+(DI35-DH35)/DH35</f>
        <v>-5.1387461459403887E-3</v>
      </c>
      <c r="DJ37" s="22">
        <f t="shared" ref="DJ37" si="125">+(DJ35-DI35)/DI35</f>
        <v>7.7479338842975171E-2</v>
      </c>
      <c r="DK37" s="22">
        <f>+(DK35-DJ35)/DJ35</f>
        <v>2.8763183125599223E-2</v>
      </c>
      <c r="DL37" s="22">
        <f t="shared" ref="DL37" si="126">+(DL35-DK35)/DK35</f>
        <v>0.1966449207828517</v>
      </c>
      <c r="DM37" s="22">
        <f t="shared" ref="DM37" si="127">+(DM35-DL35)/DL35</f>
        <v>7.0872274143302119E-2</v>
      </c>
      <c r="DN37" s="22">
        <f t="shared" ref="DN37" si="128">+(DN35-DM35)/DM35</f>
        <v>-0.21890909090909083</v>
      </c>
      <c r="DO37" s="22">
        <f t="shared" ref="DO37" si="129">+(DO35-DN35)/DN35</f>
        <v>0.11545623836126631</v>
      </c>
      <c r="DP37" s="22">
        <f t="shared" ref="DP37" si="130">+(DP35-DO35)/DO35</f>
        <v>5.6761268781302249E-2</v>
      </c>
      <c r="DQ37" s="22">
        <f t="shared" ref="DQ37" si="131">+(DQ35-DP35)/DP35</f>
        <v>-9.7156398104265448E-2</v>
      </c>
      <c r="DR37" s="22">
        <f t="shared" ref="DR37" si="132">+(DR35-DQ35)/DQ35</f>
        <v>2.2747156605424389E-2</v>
      </c>
      <c r="DS37" s="22">
        <f t="shared" ref="DS37" si="133">+(DS35-DR35)/DR35</f>
        <v>-3.8494439692044469E-2</v>
      </c>
      <c r="DT37" s="22">
        <f t="shared" ref="DT37" si="134">+(DT35-DS35)/DS35</f>
        <v>-0.13612099644128131</v>
      </c>
      <c r="DU37" s="22">
        <f t="shared" ref="DU37" si="135">+(DU35-DT35)/DT35</f>
        <v>-4.9433573635427351E-2</v>
      </c>
      <c r="DV37" s="22">
        <f t="shared" ref="DV37" si="136">+(DV35-DU35)/DU35</f>
        <v>8.2340195016251422E-2</v>
      </c>
      <c r="DW37" s="22">
        <f t="shared" ref="DW37" si="137">+(DW35-DV35)/DV35</f>
        <v>5.3053053053053009E-2</v>
      </c>
      <c r="DX37" s="22">
        <f>+(DX35-DW35)/DW35</f>
        <v>0.16349809885931585</v>
      </c>
      <c r="DY37" s="22">
        <f t="shared" ref="DY37" si="138">+(DY35-DX35)/DX35</f>
        <v>7.5163398692810093E-2</v>
      </c>
      <c r="DZ37" s="22">
        <f t="shared" ref="DZ37" si="139">+(DZ35-DY35)/DY35</f>
        <v>-0.16641337386018218</v>
      </c>
      <c r="EA37" s="22">
        <f t="shared" ref="EA37" si="140">+(EA35-DZ35)/DZ35</f>
        <v>0.19872379216043731</v>
      </c>
      <c r="EB37" s="22">
        <f t="shared" ref="EB37" si="141">+(EB35-EA35)/EA35</f>
        <v>-6.3878326996197526E-2</v>
      </c>
      <c r="EC37" s="22">
        <f t="shared" ref="EC37" si="142">+(EC35-EB35)/EB35</f>
        <v>-5.1990251827782316E-2</v>
      </c>
      <c r="ED37" s="22">
        <f t="shared" ref="ED37" si="143">+(ED35-EC35)/EC35</f>
        <v>-3.1705227077977731E-2</v>
      </c>
      <c r="EE37" s="22">
        <f t="shared" ref="EE37" si="144">+(EE35-ED35)/ED35</f>
        <v>-8.8495575221233874E-4</v>
      </c>
      <c r="EF37" s="22">
        <f t="shared" ref="EF37" si="145">+(EF35-EE35)/EE35</f>
        <v>-6.288751107174495E-2</v>
      </c>
      <c r="EG37" s="22">
        <f t="shared" ref="EG37" si="146">+(EG35-EF35)/EF35</f>
        <v>-0.10775047258979194</v>
      </c>
      <c r="EH37" s="22">
        <f t="shared" ref="EH37" si="147">+(EH35-EG35)/EG35</f>
        <v>-5.2966101694915226E-3</v>
      </c>
      <c r="EI37" s="22">
        <f t="shared" ref="EI37" si="148">+(EI35-EH35)/EH35</f>
        <v>5.3248136315228942E-2</v>
      </c>
      <c r="EJ37" s="22">
        <f t="shared" ref="EJ37" si="149">+(EJ35-EI35)/EI35</f>
        <v>0.16380182002022226</v>
      </c>
      <c r="EK37" s="22">
        <f>+(EK35-EJ35)/EJ35</f>
        <v>-0.2006950477845352</v>
      </c>
      <c r="EL37" s="22">
        <f t="shared" ref="EL37" si="150">+(EL35-EK35)/EK35</f>
        <v>4.1304347826086912E-2</v>
      </c>
    </row>
    <row r="38" spans="2:142" x14ac:dyDescent="0.25">
      <c r="B38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Calculating a volume index</vt:lpstr>
      <vt:lpstr>Base year 2015 weights</vt:lpstr>
      <vt:lpstr>New index based on old indices</vt:lpstr>
      <vt:lpstr>Playing with base year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Dybdahl Bluhme</dc:creator>
  <cp:lastModifiedBy>Steen Bielefeldt Pedersen</cp:lastModifiedBy>
  <dcterms:created xsi:type="dcterms:W3CDTF">2020-10-15T11:04:05Z</dcterms:created>
  <dcterms:modified xsi:type="dcterms:W3CDTF">2020-12-10T10:37:44Z</dcterms:modified>
</cp:coreProperties>
</file>