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06" windowWidth="8730" windowHeight="11940" firstSheet="1" activeTab="1"/>
  </bookViews>
  <sheets>
    <sheet name="Ændringer" sheetId="1" r:id="rId1"/>
    <sheet name="Tabeloversigt" sheetId="2" r:id="rId2"/>
    <sheet name="Tabel 1" sheetId="3" r:id="rId3"/>
    <sheet name="Tabel 2" sheetId="4" r:id="rId4"/>
    <sheet name="Tabel 3" sheetId="5" r:id="rId5"/>
    <sheet name="Tabel 4" sheetId="6" r:id="rId6"/>
    <sheet name="Tabel 5" sheetId="7" r:id="rId7"/>
    <sheet name="Tabel 6" sheetId="8" r:id="rId8"/>
    <sheet name="Tabel 13" sheetId="9" r:id="rId9"/>
    <sheet name="Tabel 19" sheetId="10" r:id="rId10"/>
    <sheet name="Tabel 20" sheetId="11" r:id="rId11"/>
    <sheet name="Tabel 21a" sheetId="12" r:id="rId12"/>
    <sheet name="Tabel 22" sheetId="13" r:id="rId13"/>
    <sheet name="Tabel 23" sheetId="14" r:id="rId14"/>
    <sheet name="Tabel 24" sheetId="15" r:id="rId15"/>
    <sheet name="Tabel 25" sheetId="16" r:id="rId16"/>
    <sheet name="Tabel 27" sheetId="17" r:id="rId17"/>
  </sheets>
  <definedNames/>
  <calcPr fullCalcOnLoad="1"/>
</workbook>
</file>

<file path=xl/sharedStrings.xml><?xml version="1.0" encoding="utf-8"?>
<sst xmlns="http://schemas.openxmlformats.org/spreadsheetml/2006/main" count="623" uniqueCount="152">
  <si>
    <t>Tabeloversigt</t>
  </si>
  <si>
    <t>Tabel 1 (2008) FoU-omkostninger fordelt på sektor, hovedområde og udgiftsart, 1.000 kr.</t>
  </si>
  <si>
    <t>Tabel 2 (2008) FoU-omkostninger fordelt på sektor, hovedområde og finansieringsform, 1.000 kr.</t>
  </si>
  <si>
    <t>Tabel 5 (2008) FoU personale, FoU årsværk og FoU omkostninger fordelt på hovedområde og region. Antal årsværk og 1.000 kr.</t>
  </si>
  <si>
    <t>Tabel 6 (2008) FoU personale og FoU årsværk fordelt på sektor, hovedområde, personalekategori og køn. Antal personer og antal årsværk</t>
  </si>
  <si>
    <t>Tabel 19 (2008) Ph.D stipendiater opdelt på køn fordelt på sektor og hovedområde. Antal personer og FoU årsværk.</t>
  </si>
  <si>
    <t xml:space="preserve">Tabel 20 (2008) Personer under 35 år og udenlandske statsborgere fordelt på sektor og hovedområde. Antal personer </t>
  </si>
  <si>
    <t>Tabel 21a (2008) FoU personale, FoU årsværk og FoU omkostninger for institutioner under universitetsloven. Fou ansatte, antal årsværk og 1.000 kr.</t>
  </si>
  <si>
    <t>Tabel 22 (2008) FoU årsværk fordelt på sektor, hovedområde og forskningsart. Antal årsværk</t>
  </si>
  <si>
    <t>Tabel 23 (2008) FoU omkostninger fordelt på sektor, hovedområde og forskningsart. 1.000 kr.</t>
  </si>
  <si>
    <t>Tabel 25 (2008) FoU årsværk fordelt på formål og hovedområde. Årsværk og pct.</t>
  </si>
  <si>
    <t>Tabel 27 (2008) FoU årsværk fordelt på enhedernes primære hovedområde og på hovedområde ud fra deres fagfordeling. Antal årsværk</t>
  </si>
  <si>
    <t>Tabel 24 (2008) FoU årsværk fordelt på formål og sektor. Årsværk</t>
  </si>
  <si>
    <t>Løn til FoU</t>
  </si>
  <si>
    <t>I alt</t>
  </si>
  <si>
    <t>Højere læreanstalter</t>
  </si>
  <si>
    <t>Naturvidenskab</t>
  </si>
  <si>
    <t>Teknisk videnskab</t>
  </si>
  <si>
    <t>Sundhedsvidenskab</t>
  </si>
  <si>
    <t>Jordbrugs- og veterinærvidenskab</t>
  </si>
  <si>
    <t>Samfundsvidenskab</t>
  </si>
  <si>
    <t>Humaniora</t>
  </si>
  <si>
    <t>Universitetshospitaler</t>
  </si>
  <si>
    <t>Øvrige offentlige forskningsinstitutioner</t>
  </si>
  <si>
    <t>Sektorforskningsinstitutioner</t>
  </si>
  <si>
    <t>Private ikke-erhvervsdrivende institutioner</t>
  </si>
  <si>
    <t>Samlede FoU-omkostninger</t>
  </si>
  <si>
    <t>Forskningsråd</t>
  </si>
  <si>
    <t>Danske virksomheder</t>
  </si>
  <si>
    <t>EU</t>
  </si>
  <si>
    <t>Udenlandske virksomheder</t>
  </si>
  <si>
    <t>Antal personer, kvinder, i alt</t>
  </si>
  <si>
    <t>Antal årsværk i alt</t>
  </si>
  <si>
    <t>Antal årsværk, kvinder, i alt</t>
  </si>
  <si>
    <t>Samlede FoU omkostninger</t>
  </si>
  <si>
    <t>i alt</t>
  </si>
  <si>
    <t>Professor</t>
  </si>
  <si>
    <t>Lektor</t>
  </si>
  <si>
    <t>Øvr. VIP</t>
  </si>
  <si>
    <t>TAP</t>
  </si>
  <si>
    <t>Scholarship</t>
  </si>
  <si>
    <t>Københavns Universitet</t>
  </si>
  <si>
    <t>Aarhus Universitet</t>
  </si>
  <si>
    <t>Syddansk Universitet</t>
  </si>
  <si>
    <t>Roskilde Universitetscenter</t>
  </si>
  <si>
    <t>Aalborg Universitet</t>
  </si>
  <si>
    <t>DTU</t>
  </si>
  <si>
    <t>CBS (Handelshøjskolen i København)</t>
  </si>
  <si>
    <t>Øvrige institutioner</t>
  </si>
  <si>
    <t>IT-Universitetet</t>
  </si>
  <si>
    <t>Grundforskning</t>
  </si>
  <si>
    <t>Andvendt forskning</t>
  </si>
  <si>
    <t>Udviklingsarbejde</t>
  </si>
  <si>
    <t>Landbrug, skovbrug, fiskeri</t>
  </si>
  <si>
    <t>Industri, råstofudvinding</t>
  </si>
  <si>
    <t>Handel og serviceerhverv</t>
  </si>
  <si>
    <t>Produktion og fordeling af energi</t>
  </si>
  <si>
    <t>Transport og telekommunikation</t>
  </si>
  <si>
    <t>Boligforhold og fysisk planlægning</t>
  </si>
  <si>
    <t>Forebyggelse af forurening</t>
  </si>
  <si>
    <t>Identifikation og bekaempelse af forurening</t>
  </si>
  <si>
    <t>Sygdomsbekæmpelse og -forebyggelse</t>
  </si>
  <si>
    <t>Sociale forhold</t>
  </si>
  <si>
    <t>Kultur, massemedier og fritid</t>
  </si>
  <si>
    <t>Uddannelsesforhold</t>
  </si>
  <si>
    <t>Arbejdsbetingelser</t>
  </si>
  <si>
    <t>Økonomisk planlægning, off. forvaltning</t>
  </si>
  <si>
    <t>Udforskning og udnyttelse af jord og atmosfære</t>
  </si>
  <si>
    <t>Rumforskning</t>
  </si>
  <si>
    <t>Forsvar</t>
  </si>
  <si>
    <t>Jordbrugs- og veterinaervidenskab</t>
  </si>
  <si>
    <t>Humanistisk videnskab</t>
  </si>
  <si>
    <t>FoU som ikke kan fordeles</t>
  </si>
  <si>
    <t>Antal årsværk på formål i alt</t>
  </si>
  <si>
    <t>Naturvidenskab, antal årsværk</t>
  </si>
  <si>
    <t>Teknisk videnskab, antal årsværk</t>
  </si>
  <si>
    <t>Sundhedsvidenskab, antal årsværk</t>
  </si>
  <si>
    <t>Jordbrugs- og veterinærvidenskab, antal årsværk</t>
  </si>
  <si>
    <t>Samfundsvidenskab, antal årsværk</t>
  </si>
  <si>
    <t>Humanistisk videnskab, antal årsværk</t>
  </si>
  <si>
    <t>1.000 kr.</t>
  </si>
  <si>
    <t>Investerings-
omkostninger 
i alt til FoU</t>
  </si>
  <si>
    <t>Udgifter til 
apparatur 
mv. til FoU</t>
  </si>
  <si>
    <t>Øvrige drifts-
omkostninger
 vedr. FoU</t>
  </si>
  <si>
    <t>Drifs-
omkostninger
 i alt til FoU</t>
  </si>
  <si>
    <t>Anlægs-
omkostninger 
til FoU</t>
  </si>
  <si>
    <t>Andel af fælles-
omkostninger, 
drift til FoU</t>
  </si>
  <si>
    <t>Andel af fælles-
omkostninger, 
anlæg til FoU</t>
  </si>
  <si>
    <t>Andel af fælles-
omkostninger, 
i alt til FoU</t>
  </si>
  <si>
    <t>Eksterne 
finansieringskilder, 
tilskud/støtte</t>
  </si>
  <si>
    <t>Eksternt 
finansieret 
FOU i alt</t>
  </si>
  <si>
    <t>Internt finansieret FoU i alt</t>
  </si>
  <si>
    <t>Eksternt finansieret FOU i alt</t>
  </si>
  <si>
    <t>Andre udenlandske kilder</t>
  </si>
  <si>
    <t>Antal personer i alt</t>
  </si>
  <si>
    <t>Sektor</t>
  </si>
  <si>
    <t>Region</t>
  </si>
  <si>
    <t>Hovedstaden</t>
  </si>
  <si>
    <t>Sjælland</t>
  </si>
  <si>
    <t>Syddanmark</t>
  </si>
  <si>
    <t>Midtjylland</t>
  </si>
  <si>
    <t>Nordjylland</t>
  </si>
  <si>
    <t>Antal personer 
i alt</t>
  </si>
  <si>
    <t>Antal årsværk 
i alt</t>
  </si>
  <si>
    <t>Antal årsværk, 
kvinder</t>
  </si>
  <si>
    <t>Professor, 
heraf kvinder</t>
  </si>
  <si>
    <t>Lektor, 
heraf kvinder</t>
  </si>
  <si>
    <t>Øvr. VIP, heraf kvinder</t>
  </si>
  <si>
    <t>TAP, 
heraf kvinder</t>
  </si>
  <si>
    <t>Scholarship, 
heraf kvinder</t>
  </si>
  <si>
    <t>heraf kvinder</t>
  </si>
  <si>
    <t>Hovedfag</t>
  </si>
  <si>
    <t>Antal personer 
under 35 år</t>
  </si>
  <si>
    <t>Antal personer 
udenlandske statsborgere</t>
  </si>
  <si>
    <t>Eksterne finansieringskilder, tilskud/støtte</t>
  </si>
  <si>
    <t>Eksterne finansieringskilder, indtægtsdækket virksomhed</t>
  </si>
  <si>
    <t>Institutioner under universitetsloven</t>
  </si>
  <si>
    <t>Universitets-
hospitaler</t>
  </si>
  <si>
    <t>Sektorforsknings-
institutioner</t>
  </si>
  <si>
    <t>Højere 
læreanstalter</t>
  </si>
  <si>
    <t>Øvrige 
offentlige 
forsknings-
institutioner</t>
  </si>
  <si>
    <t>Private 
ikke-
erhvervsdrivende 
institutioner</t>
  </si>
  <si>
    <t>Jordbrugs- og 
veterinærvidenskab</t>
  </si>
  <si>
    <t>Organisationer 
og fonde</t>
  </si>
  <si>
    <t>Andre 
statslige midler</t>
  </si>
  <si>
    <t>Andre 
offentlige midler</t>
  </si>
  <si>
    <t>Eksterne 
finansieringskilder, indtægtsdækket
 virksomhed</t>
  </si>
  <si>
    <t>Løn til 
service, FoU</t>
  </si>
  <si>
    <t>Samlede FoU-
omkostninger</t>
  </si>
  <si>
    <t>Samlede 
FoU-
omkostninger</t>
  </si>
  <si>
    <t>Eksterne 
finansierings-
kilder, 
tilskud/støtte</t>
  </si>
  <si>
    <t>Eksterne 
finansierings-
kilder, 
indtægtsdækket 
virksomhed</t>
  </si>
  <si>
    <t>Heraf 
kvindeligt 
VIP-
personale</t>
  </si>
  <si>
    <t>Heraf 
VIP-
årsværk</t>
  </si>
  <si>
    <t>Heraf 
VIP-
årsværk, 
udført af kvinder</t>
  </si>
  <si>
    <t>Fou-personale, Ph.D</t>
  </si>
  <si>
    <t>Fou-årsværk, PhD</t>
  </si>
  <si>
    <t>Tabel 13 (2008) FoU personale og FoU årsværk udført af personale på højere læreanstalter under universitetsloven fordelt på institution, stillingskategori og køn. Antal årsværk</t>
  </si>
  <si>
    <t>Ph.D., 
heraf kvinder</t>
  </si>
  <si>
    <t>Ph.D.</t>
  </si>
  <si>
    <t>Institutionens hovedfag</t>
  </si>
  <si>
    <t>årsværk</t>
  </si>
  <si>
    <t>Ændringer:</t>
  </si>
  <si>
    <t>Tabel 4 (2008) Eksternt finansierede FoU-omkostninger fordelt på sektor, hovedområde og finansieringsform, 1.000 kr.</t>
  </si>
  <si>
    <t>Tabel 3 (2008) Internt finansierede FoU-omkostninger fordelt på sektor, hovedområde og finansieringsform, 1.000 kr.</t>
  </si>
  <si>
    <t>Tabel 13 (2008) FoU personale udført af personale på højere læreanstalter under universitetsloven fordelt på institution, stillingskategori og køn.</t>
  </si>
  <si>
    <t>Adjunkt inkl post doc</t>
  </si>
  <si>
    <t>Adjunkt inkl. post doc, 
heraf kvinder</t>
  </si>
  <si>
    <t>Institutioner ikke under universitetsloven</t>
  </si>
  <si>
    <t>Samlet for landet, alle sektorer</t>
  </si>
  <si>
    <t>Tabel 6: Tilføjelse af korrekt udregning af samlet antal Vip personale, rettelse i beregning af VIP årsværk. Tabel 13 Sproglig afklaring. Kategorierne Post Docs og adjunkter slået sammen.</t>
  </si>
  <si>
    <t>Heraf VIP-personale, i alt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</si>
</sst>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(* #,##0.0_);_(* \(#,##0.0\);_(* &quot;-&quot;??_);_(@_)"/>
    <numFmt numFmtId="177" formatCode="_(* #,##0_);_(* \(#,##0\);_(* &quot;-&quot;??_);_(@_)"/>
  </numFmts>
  <fonts count="40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43" applyBorder="1" applyAlignment="1">
      <alignment horizontal="left"/>
    </xf>
    <xf numFmtId="0" fontId="1" fillId="0" borderId="0" xfId="43" applyAlignment="1">
      <alignment/>
    </xf>
    <xf numFmtId="0" fontId="1" fillId="0" borderId="0" xfId="43" applyFill="1" applyAlignment="1">
      <alignment/>
    </xf>
    <xf numFmtId="0" fontId="0" fillId="0" borderId="13" xfId="0" applyBorder="1" applyAlignment="1">
      <alignment horizontal="centerContinuous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3" xfId="0" applyFont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right" wrapText="1"/>
    </xf>
    <xf numFmtId="3" fontId="0" fillId="0" borderId="0" xfId="0" applyNumberFormat="1" applyBorder="1" applyAlignment="1">
      <alignment horizontal="left" readingOrder="1"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2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142</v>
      </c>
    </row>
    <row r="2" spans="1:2" ht="12.75">
      <c r="A2" s="53">
        <v>40790</v>
      </c>
      <c r="B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4" width="12.421875" style="0" customWidth="1"/>
    <col min="5" max="5" width="2.421875" style="0" customWidth="1"/>
    <col min="6" max="7" width="12.421875" style="0" customWidth="1"/>
    <col min="8" max="9" width="11.8515625" style="0" customWidth="1"/>
  </cols>
  <sheetData>
    <row r="1" ht="13.5" thickBot="1">
      <c r="A1" s="46" t="s">
        <v>5</v>
      </c>
    </row>
    <row r="2" spans="1:7" ht="13.5" thickTop="1">
      <c r="A2" s="16"/>
      <c r="B2" s="17"/>
      <c r="C2" s="57" t="s">
        <v>135</v>
      </c>
      <c r="D2" s="57"/>
      <c r="E2" s="17"/>
      <c r="F2" s="57" t="s">
        <v>136</v>
      </c>
      <c r="G2" s="57"/>
    </row>
    <row r="3" spans="1:7" ht="12.75">
      <c r="A3" s="23"/>
      <c r="B3" s="24"/>
      <c r="C3" s="25" t="s">
        <v>35</v>
      </c>
      <c r="D3" s="25" t="s">
        <v>110</v>
      </c>
      <c r="E3" s="26"/>
      <c r="F3" s="25" t="s">
        <v>35</v>
      </c>
      <c r="G3" s="25" t="s">
        <v>110</v>
      </c>
    </row>
    <row r="4" spans="1:7" ht="12.75">
      <c r="A4" s="7" t="s">
        <v>95</v>
      </c>
      <c r="B4" s="7" t="s">
        <v>111</v>
      </c>
      <c r="C4" s="8"/>
      <c r="D4" s="8"/>
      <c r="F4" s="8"/>
      <c r="G4" s="8"/>
    </row>
    <row r="5" spans="1:7" ht="12.75">
      <c r="A5" s="1" t="s">
        <v>15</v>
      </c>
      <c r="C5" s="47">
        <f>C6+C7+C8+C9+C10+C11</f>
        <v>4094</v>
      </c>
      <c r="D5" s="47">
        <f>D6+D7+D8+D9+D10+D11</f>
        <v>1827</v>
      </c>
      <c r="E5" s="47"/>
      <c r="F5" s="47">
        <f>F6+F7+F8+F9+F10+F11</f>
        <v>2882.9700000000003</v>
      </c>
      <c r="G5" s="47">
        <f>G6+G7+G8+G9+G10+G11</f>
        <v>1293.64</v>
      </c>
    </row>
    <row r="6" spans="1:7" ht="12.75">
      <c r="A6" s="1"/>
      <c r="B6" s="1" t="s">
        <v>16</v>
      </c>
      <c r="C6" s="2">
        <v>1094</v>
      </c>
      <c r="D6" s="2">
        <v>438</v>
      </c>
      <c r="F6" s="2">
        <v>739.58</v>
      </c>
      <c r="G6" s="2">
        <v>285.18</v>
      </c>
    </row>
    <row r="7" spans="1:7" ht="12.75">
      <c r="A7" s="1"/>
      <c r="B7" s="1" t="s">
        <v>17</v>
      </c>
      <c r="C7" s="2">
        <v>984</v>
      </c>
      <c r="D7" s="2">
        <v>275</v>
      </c>
      <c r="F7" s="2">
        <v>639.9</v>
      </c>
      <c r="G7" s="2">
        <v>178.7</v>
      </c>
    </row>
    <row r="8" spans="1:7" ht="12.75">
      <c r="A8" s="1"/>
      <c r="B8" s="1" t="s">
        <v>18</v>
      </c>
      <c r="C8" s="2">
        <v>620</v>
      </c>
      <c r="D8" s="2">
        <v>365</v>
      </c>
      <c r="F8" s="2">
        <v>504.4</v>
      </c>
      <c r="G8" s="2">
        <v>300.89</v>
      </c>
    </row>
    <row r="9" spans="1:7" ht="12.75">
      <c r="A9" s="1"/>
      <c r="B9" s="1" t="s">
        <v>19</v>
      </c>
      <c r="C9" s="2">
        <v>368</v>
      </c>
      <c r="D9" s="2">
        <v>225</v>
      </c>
      <c r="F9" s="2">
        <v>266.97</v>
      </c>
      <c r="G9" s="2">
        <v>172.12</v>
      </c>
    </row>
    <row r="10" spans="1:7" ht="12.75">
      <c r="A10" s="1"/>
      <c r="B10" s="1" t="s">
        <v>20</v>
      </c>
      <c r="C10" s="2">
        <v>641</v>
      </c>
      <c r="D10" s="2">
        <v>310</v>
      </c>
      <c r="F10" s="2">
        <v>471.13</v>
      </c>
      <c r="G10" s="2">
        <v>226.74</v>
      </c>
    </row>
    <row r="11" spans="1:7" ht="12.75">
      <c r="A11" s="1"/>
      <c r="B11" s="1" t="s">
        <v>21</v>
      </c>
      <c r="C11" s="2">
        <v>387</v>
      </c>
      <c r="D11" s="2">
        <v>214</v>
      </c>
      <c r="F11" s="2">
        <v>260.99</v>
      </c>
      <c r="G11" s="2">
        <v>130.01</v>
      </c>
    </row>
    <row r="12" spans="1:7" ht="12.75">
      <c r="A12" s="1" t="s">
        <v>22</v>
      </c>
      <c r="B12" s="1"/>
      <c r="C12" s="29">
        <f>C13+C14+C15+C16</f>
        <v>859</v>
      </c>
      <c r="D12" s="29">
        <f>D13+D14+D15+D16</f>
        <v>458</v>
      </c>
      <c r="E12" s="29"/>
      <c r="F12" s="29">
        <f>F13+F14+F15+F16</f>
        <v>733.8800000000001</v>
      </c>
      <c r="G12" s="29">
        <f>G13+G14+G15+G16</f>
        <v>390.15</v>
      </c>
    </row>
    <row r="13" spans="1:7" ht="12.75">
      <c r="A13" s="1"/>
      <c r="B13" s="1" t="s">
        <v>16</v>
      </c>
      <c r="C13" s="2">
        <v>13</v>
      </c>
      <c r="D13" s="2">
        <v>8</v>
      </c>
      <c r="E13" s="29"/>
      <c r="F13" s="2">
        <v>12.2</v>
      </c>
      <c r="G13" s="2">
        <v>7.2</v>
      </c>
    </row>
    <row r="14" spans="1:7" ht="12.75">
      <c r="A14" s="1"/>
      <c r="B14" s="1" t="s">
        <v>17</v>
      </c>
      <c r="C14" s="2">
        <v>0</v>
      </c>
      <c r="D14" s="2">
        <v>0</v>
      </c>
      <c r="E14" s="29"/>
      <c r="F14" s="2">
        <v>0</v>
      </c>
      <c r="G14" s="2">
        <v>0</v>
      </c>
    </row>
    <row r="15" spans="1:7" ht="12.75">
      <c r="A15" s="1"/>
      <c r="B15" s="1" t="s">
        <v>18</v>
      </c>
      <c r="C15" s="2">
        <v>839</v>
      </c>
      <c r="D15" s="2">
        <v>447</v>
      </c>
      <c r="F15" s="2">
        <v>716.98</v>
      </c>
      <c r="G15" s="2">
        <v>380.95</v>
      </c>
    </row>
    <row r="16" spans="1:7" ht="12.75">
      <c r="A16" s="1"/>
      <c r="B16" s="1" t="s">
        <v>20</v>
      </c>
      <c r="C16" s="2">
        <v>7</v>
      </c>
      <c r="D16" s="2">
        <v>3</v>
      </c>
      <c r="F16" s="2">
        <v>4.7</v>
      </c>
      <c r="G16" s="2">
        <v>2</v>
      </c>
    </row>
    <row r="17" spans="1:7" ht="12.75">
      <c r="A17" s="1" t="s">
        <v>23</v>
      </c>
      <c r="B17" s="1"/>
      <c r="C17" s="29">
        <f>C18+C19</f>
        <v>105</v>
      </c>
      <c r="D17" s="29">
        <f>D18+D19</f>
        <v>12</v>
      </c>
      <c r="E17" s="29"/>
      <c r="F17" s="29">
        <f>F18+F19</f>
        <v>101.5</v>
      </c>
      <c r="G17" s="29">
        <f>G18+G19</f>
        <v>12.8</v>
      </c>
    </row>
    <row r="18" spans="1:7" ht="12.75">
      <c r="A18" s="1"/>
      <c r="B18" s="1" t="s">
        <v>18</v>
      </c>
      <c r="C18" s="2">
        <v>104</v>
      </c>
      <c r="D18" s="2">
        <v>11</v>
      </c>
      <c r="F18" s="2">
        <v>100.5</v>
      </c>
      <c r="G18" s="2">
        <v>11.8</v>
      </c>
    </row>
    <row r="19" spans="1:7" ht="12.75">
      <c r="A19" s="1"/>
      <c r="B19" s="1" t="s">
        <v>21</v>
      </c>
      <c r="C19" s="2">
        <v>1</v>
      </c>
      <c r="D19" s="2">
        <v>1</v>
      </c>
      <c r="E19" s="29"/>
      <c r="F19" s="48">
        <v>1</v>
      </c>
      <c r="G19" s="48">
        <v>1</v>
      </c>
    </row>
    <row r="20" spans="1:7" ht="12.75">
      <c r="A20" s="1" t="s">
        <v>24</v>
      </c>
      <c r="B20" s="1"/>
      <c r="C20" s="29">
        <f>C21+C22</f>
        <v>4</v>
      </c>
      <c r="D20" s="29">
        <f>D21+D22</f>
        <v>3</v>
      </c>
      <c r="E20" s="29"/>
      <c r="F20" s="29">
        <f>F21+F22</f>
        <v>1</v>
      </c>
      <c r="G20" s="29">
        <f>G21+G22</f>
        <v>0.7</v>
      </c>
    </row>
    <row r="21" spans="1:7" ht="12.75">
      <c r="A21" s="1"/>
      <c r="B21" s="1" t="s">
        <v>16</v>
      </c>
      <c r="C21" s="2">
        <v>2</v>
      </c>
      <c r="D21" s="2">
        <v>1</v>
      </c>
      <c r="E21" s="29"/>
      <c r="F21" s="2">
        <v>0.4</v>
      </c>
      <c r="G21" s="2">
        <v>0.1</v>
      </c>
    </row>
    <row r="22" spans="1:7" ht="12.75">
      <c r="A22" s="1"/>
      <c r="B22" s="1" t="s">
        <v>20</v>
      </c>
      <c r="C22" s="2">
        <v>2</v>
      </c>
      <c r="D22" s="2">
        <v>2</v>
      </c>
      <c r="E22" s="29"/>
      <c r="F22" s="2">
        <v>0.6</v>
      </c>
      <c r="G22" s="2">
        <v>0.6</v>
      </c>
    </row>
    <row r="23" spans="1:7" ht="12.75">
      <c r="A23" s="1" t="s">
        <v>25</v>
      </c>
      <c r="B23" s="1"/>
      <c r="C23" s="29">
        <v>21</v>
      </c>
      <c r="D23" s="29">
        <v>15</v>
      </c>
      <c r="E23" s="3"/>
      <c r="F23" s="29">
        <v>15.7</v>
      </c>
      <c r="G23" s="29">
        <v>10.3</v>
      </c>
    </row>
    <row r="24" spans="1:7" ht="12.75">
      <c r="A24" s="1"/>
      <c r="B24" s="1" t="s">
        <v>18</v>
      </c>
      <c r="C24" s="2">
        <v>21</v>
      </c>
      <c r="D24" s="2">
        <v>15</v>
      </c>
      <c r="F24" s="2">
        <v>15.7</v>
      </c>
      <c r="G24" s="2">
        <v>10.3</v>
      </c>
    </row>
    <row r="25" spans="2:7" ht="12.75">
      <c r="B25" s="1"/>
      <c r="C25" s="2"/>
      <c r="D25" s="2"/>
      <c r="F25" s="2"/>
      <c r="G25" s="2"/>
    </row>
    <row r="26" spans="1:7" ht="12.75">
      <c r="A26" s="9" t="s">
        <v>111</v>
      </c>
      <c r="B26" s="9"/>
      <c r="C26" s="2"/>
      <c r="D26" s="2"/>
      <c r="F26" s="2"/>
      <c r="G26" s="2"/>
    </row>
    <row r="27" spans="1:7" ht="12.75">
      <c r="A27" s="1" t="s">
        <v>16</v>
      </c>
      <c r="B27" s="1"/>
      <c r="C27" s="2">
        <v>1109</v>
      </c>
      <c r="D27" s="2">
        <v>447</v>
      </c>
      <c r="F27" s="2">
        <v>752.18</v>
      </c>
      <c r="G27" s="2">
        <v>292.48</v>
      </c>
    </row>
    <row r="28" spans="1:7" ht="12.75">
      <c r="A28" s="1" t="s">
        <v>17</v>
      </c>
      <c r="B28" s="1"/>
      <c r="C28" s="2">
        <v>984</v>
      </c>
      <c r="D28" s="2">
        <v>275</v>
      </c>
      <c r="F28" s="2">
        <v>639.9</v>
      </c>
      <c r="G28" s="2">
        <v>178.7</v>
      </c>
    </row>
    <row r="29" spans="1:7" ht="12.75">
      <c r="A29" s="1" t="s">
        <v>18</v>
      </c>
      <c r="B29" s="1"/>
      <c r="C29" s="2">
        <v>1601</v>
      </c>
      <c r="D29" s="2">
        <v>850</v>
      </c>
      <c r="F29" s="2">
        <v>1349.28</v>
      </c>
      <c r="G29" s="2">
        <v>712.74</v>
      </c>
    </row>
    <row r="30" spans="1:7" ht="12.75">
      <c r="A30" s="1" t="s">
        <v>19</v>
      </c>
      <c r="B30" s="1"/>
      <c r="C30" s="2">
        <v>368</v>
      </c>
      <c r="D30" s="2">
        <v>225</v>
      </c>
      <c r="F30" s="2">
        <v>266.97</v>
      </c>
      <c r="G30" s="2">
        <v>172.12</v>
      </c>
    </row>
    <row r="31" spans="1:7" ht="12.75">
      <c r="A31" s="1" t="s">
        <v>20</v>
      </c>
      <c r="B31" s="1"/>
      <c r="C31" s="2">
        <v>650</v>
      </c>
      <c r="D31" s="2">
        <v>315</v>
      </c>
      <c r="F31" s="2">
        <v>476.43</v>
      </c>
      <c r="G31" s="2">
        <v>229.34</v>
      </c>
    </row>
    <row r="32" spans="1:7" ht="12.75">
      <c r="A32" s="1" t="s">
        <v>21</v>
      </c>
      <c r="B32" s="1"/>
      <c r="C32" s="2">
        <v>389</v>
      </c>
      <c r="D32" s="2">
        <v>215</v>
      </c>
      <c r="F32" s="2">
        <v>262.59</v>
      </c>
      <c r="G32" s="2">
        <v>131.01</v>
      </c>
    </row>
    <row r="33" spans="1:7" ht="13.5" thickBot="1">
      <c r="A33" s="32" t="s">
        <v>14</v>
      </c>
      <c r="B33" s="32"/>
      <c r="C33" s="28">
        <f>SUM(C27:C32)</f>
        <v>5101</v>
      </c>
      <c r="D33" s="28">
        <f>SUM(D27:D32)</f>
        <v>2327</v>
      </c>
      <c r="E33" s="28"/>
      <c r="F33" s="28">
        <f>SUM(F27:F32)</f>
        <v>3747.35</v>
      </c>
      <c r="G33" s="28">
        <f>SUM(G27:G32)</f>
        <v>1716.3899999999999</v>
      </c>
    </row>
  </sheetData>
  <sheetProtection/>
  <mergeCells count="2">
    <mergeCell ref="C2:D2"/>
    <mergeCell ref="F2:G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8.421875" style="0" bestFit="1" customWidth="1"/>
    <col min="4" max="4" width="22.7109375" style="0" bestFit="1" customWidth="1"/>
  </cols>
  <sheetData>
    <row r="1" ht="13.5" thickBot="1">
      <c r="A1" s="46" t="s">
        <v>6</v>
      </c>
    </row>
    <row r="2" spans="1:4" ht="26.25" thickTop="1">
      <c r="A2" s="16"/>
      <c r="B2" s="17"/>
      <c r="C2" s="27" t="s">
        <v>112</v>
      </c>
      <c r="D2" s="27" t="s">
        <v>113</v>
      </c>
    </row>
    <row r="3" spans="1:4" ht="12.75">
      <c r="A3" s="15"/>
      <c r="B3" s="18"/>
      <c r="C3" s="18"/>
      <c r="D3" s="18"/>
    </row>
    <row r="4" spans="1:4" ht="12.75">
      <c r="A4" s="7" t="s">
        <v>95</v>
      </c>
      <c r="B4" s="7" t="s">
        <v>111</v>
      </c>
      <c r="C4" s="8"/>
      <c r="D4" s="8"/>
    </row>
    <row r="5" spans="1:4" ht="12.75">
      <c r="A5" s="1" t="s">
        <v>15</v>
      </c>
      <c r="C5" s="47">
        <f>C6+C7+C8+C9+C10+C11</f>
        <v>7722</v>
      </c>
      <c r="D5" s="47">
        <f>D6+D7+D8+D9+D10+D11</f>
        <v>3197</v>
      </c>
    </row>
    <row r="6" spans="1:4" ht="12.75">
      <c r="A6" s="1"/>
      <c r="B6" s="1" t="s">
        <v>16</v>
      </c>
      <c r="C6" s="2">
        <v>2294</v>
      </c>
      <c r="D6" s="2">
        <v>1083</v>
      </c>
    </row>
    <row r="7" spans="1:4" ht="12.75">
      <c r="A7" s="1"/>
      <c r="B7" s="1" t="s">
        <v>17</v>
      </c>
      <c r="C7" s="2">
        <v>1550</v>
      </c>
      <c r="D7" s="2">
        <v>840</v>
      </c>
    </row>
    <row r="8" spans="1:4" ht="12.75">
      <c r="A8" s="1"/>
      <c r="B8" s="1" t="s">
        <v>18</v>
      </c>
      <c r="C8" s="2">
        <v>1225</v>
      </c>
      <c r="D8" s="2">
        <v>381</v>
      </c>
    </row>
    <row r="9" spans="1:4" ht="12.75">
      <c r="A9" s="1"/>
      <c r="B9" s="1" t="s">
        <v>19</v>
      </c>
      <c r="C9" s="2">
        <v>745</v>
      </c>
      <c r="D9" s="2">
        <v>275</v>
      </c>
    </row>
    <row r="10" spans="1:4" ht="12.75">
      <c r="A10" s="1"/>
      <c r="B10" s="1" t="s">
        <v>20</v>
      </c>
      <c r="C10" s="2">
        <v>1168</v>
      </c>
      <c r="D10" s="2">
        <v>363</v>
      </c>
    </row>
    <row r="11" spans="1:4" ht="12.75">
      <c r="A11" s="1"/>
      <c r="B11" s="1" t="s">
        <v>21</v>
      </c>
      <c r="C11" s="2">
        <v>740</v>
      </c>
      <c r="D11" s="2">
        <v>255</v>
      </c>
    </row>
    <row r="12" spans="1:4" ht="12.75">
      <c r="A12" s="1" t="s">
        <v>22</v>
      </c>
      <c r="B12" s="1"/>
      <c r="C12" s="29">
        <f>C13+C14+C15+C16</f>
        <v>1399</v>
      </c>
      <c r="D12" s="29">
        <f>D13+D14+D15+D16</f>
        <v>290</v>
      </c>
    </row>
    <row r="13" spans="1:4" ht="12.75">
      <c r="A13" s="1"/>
      <c r="B13" s="1" t="s">
        <v>16</v>
      </c>
      <c r="C13" s="2">
        <v>37</v>
      </c>
      <c r="D13" s="2">
        <v>14</v>
      </c>
    </row>
    <row r="14" spans="1:4" ht="12.75">
      <c r="A14" s="1"/>
      <c r="B14" s="1" t="s">
        <v>17</v>
      </c>
      <c r="C14" s="2">
        <v>3</v>
      </c>
      <c r="D14" s="2">
        <v>0</v>
      </c>
    </row>
    <row r="15" spans="1:4" ht="12.75">
      <c r="A15" s="1"/>
      <c r="B15" s="1" t="s">
        <v>18</v>
      </c>
      <c r="C15" s="2">
        <v>1351</v>
      </c>
      <c r="D15" s="2">
        <v>274</v>
      </c>
    </row>
    <row r="16" spans="1:4" ht="12.75">
      <c r="A16" s="1"/>
      <c r="B16" s="1" t="s">
        <v>20</v>
      </c>
      <c r="C16" s="2">
        <v>8</v>
      </c>
      <c r="D16" s="2">
        <v>2</v>
      </c>
    </row>
    <row r="17" spans="1:4" ht="12.75">
      <c r="A17" s="1" t="s">
        <v>23</v>
      </c>
      <c r="B17" s="1"/>
      <c r="C17" s="29">
        <f>C18+C19+C20+C21</f>
        <v>140</v>
      </c>
      <c r="D17" s="29">
        <f>D18+D19+D20+D21</f>
        <v>25</v>
      </c>
    </row>
    <row r="18" spans="1:4" ht="12.75">
      <c r="A18" s="1"/>
      <c r="B18" s="1" t="s">
        <v>16</v>
      </c>
      <c r="C18" s="2">
        <v>3</v>
      </c>
      <c r="D18" s="2">
        <v>0</v>
      </c>
    </row>
    <row r="19" spans="1:4" ht="12.75">
      <c r="A19" s="1"/>
      <c r="B19" s="1" t="s">
        <v>18</v>
      </c>
      <c r="C19" s="2">
        <v>74</v>
      </c>
      <c r="D19" s="2">
        <v>17</v>
      </c>
    </row>
    <row r="20" spans="1:4" ht="12.75">
      <c r="A20" s="1"/>
      <c r="B20" s="1" t="s">
        <v>20</v>
      </c>
      <c r="C20" s="2">
        <v>1</v>
      </c>
      <c r="D20" s="2">
        <v>1</v>
      </c>
    </row>
    <row r="21" spans="1:4" ht="12.75">
      <c r="A21" s="1"/>
      <c r="B21" s="1" t="s">
        <v>21</v>
      </c>
      <c r="C21" s="2">
        <v>62</v>
      </c>
      <c r="D21" s="2">
        <v>7</v>
      </c>
    </row>
    <row r="22" spans="1:4" ht="12.75">
      <c r="A22" s="1" t="s">
        <v>24</v>
      </c>
      <c r="B22" s="1"/>
      <c r="C22" s="29">
        <f>C23+C24+C25+C26+C27</f>
        <v>149</v>
      </c>
      <c r="D22" s="29">
        <f>D23+D24+D25+D26+D27</f>
        <v>75</v>
      </c>
    </row>
    <row r="23" spans="1:4" ht="12.75">
      <c r="A23" s="1"/>
      <c r="B23" s="1" t="s">
        <v>16</v>
      </c>
      <c r="C23" s="2">
        <v>52</v>
      </c>
      <c r="D23" s="2">
        <v>47</v>
      </c>
    </row>
    <row r="24" spans="1:4" ht="12.75">
      <c r="A24" s="1"/>
      <c r="B24" s="1" t="s">
        <v>17</v>
      </c>
      <c r="C24" s="2">
        <v>7</v>
      </c>
      <c r="D24" s="2">
        <v>1</v>
      </c>
    </row>
    <row r="25" spans="1:4" ht="12.75">
      <c r="A25" s="1"/>
      <c r="B25" s="1" t="s">
        <v>18</v>
      </c>
      <c r="C25" s="2">
        <v>1</v>
      </c>
      <c r="D25" s="2">
        <v>1</v>
      </c>
    </row>
    <row r="26" spans="1:4" ht="12.75">
      <c r="A26" s="1"/>
      <c r="B26" s="1" t="s">
        <v>20</v>
      </c>
      <c r="C26" s="2">
        <v>65</v>
      </c>
      <c r="D26" s="2">
        <v>10</v>
      </c>
    </row>
    <row r="27" spans="1:4" ht="12.75">
      <c r="A27" s="1"/>
      <c r="B27" s="1" t="s">
        <v>21</v>
      </c>
      <c r="C27" s="2">
        <v>24</v>
      </c>
      <c r="D27" s="2">
        <v>16</v>
      </c>
    </row>
    <row r="28" spans="1:4" ht="12.75">
      <c r="A28" s="1" t="s">
        <v>25</v>
      </c>
      <c r="B28" s="1"/>
      <c r="C28" s="29">
        <f>C29+C30</f>
        <v>151</v>
      </c>
      <c r="D28" s="29">
        <f>D29+D30</f>
        <v>57</v>
      </c>
    </row>
    <row r="29" spans="1:4" ht="12.75">
      <c r="A29" s="1"/>
      <c r="B29" s="1" t="s">
        <v>18</v>
      </c>
      <c r="C29" s="2">
        <v>136</v>
      </c>
      <c r="D29" s="2">
        <v>51</v>
      </c>
    </row>
    <row r="30" spans="1:4" ht="12.75">
      <c r="A30" s="1"/>
      <c r="B30" s="1" t="s">
        <v>20</v>
      </c>
      <c r="C30" s="2">
        <v>15</v>
      </c>
      <c r="D30" s="2">
        <v>6</v>
      </c>
    </row>
    <row r="31" spans="2:4" ht="12.75">
      <c r="B31" s="1"/>
      <c r="C31" s="2"/>
      <c r="D31" s="2"/>
    </row>
    <row r="32" spans="1:4" ht="12.75">
      <c r="A32" s="9" t="s">
        <v>111</v>
      </c>
      <c r="B32" s="9"/>
      <c r="C32" s="2"/>
      <c r="D32" s="2"/>
    </row>
    <row r="33" spans="1:4" ht="12.75">
      <c r="A33" s="1" t="s">
        <v>16</v>
      </c>
      <c r="B33" s="1"/>
      <c r="C33" s="2">
        <v>2386</v>
      </c>
      <c r="D33" s="2">
        <v>1144</v>
      </c>
    </row>
    <row r="34" spans="1:4" ht="12.75">
      <c r="A34" s="1" t="s">
        <v>17</v>
      </c>
      <c r="B34" s="1"/>
      <c r="C34" s="2">
        <v>1560</v>
      </c>
      <c r="D34" s="2">
        <v>841</v>
      </c>
    </row>
    <row r="35" spans="1:4" ht="12.75">
      <c r="A35" s="1" t="s">
        <v>18</v>
      </c>
      <c r="B35" s="1"/>
      <c r="C35" s="2">
        <v>2787</v>
      </c>
      <c r="D35" s="2">
        <v>724</v>
      </c>
    </row>
    <row r="36" spans="1:4" ht="12.75">
      <c r="A36" s="1" t="s">
        <v>19</v>
      </c>
      <c r="B36" s="1"/>
      <c r="C36" s="2">
        <v>745</v>
      </c>
      <c r="D36" s="2">
        <v>275</v>
      </c>
    </row>
    <row r="37" spans="1:4" ht="12.75">
      <c r="A37" s="1" t="s">
        <v>20</v>
      </c>
      <c r="B37" s="1"/>
      <c r="C37" s="2">
        <v>1257</v>
      </c>
      <c r="D37" s="2">
        <v>382</v>
      </c>
    </row>
    <row r="38" spans="1:4" ht="12.75">
      <c r="A38" s="1" t="s">
        <v>21</v>
      </c>
      <c r="B38" s="1"/>
      <c r="C38" s="2">
        <v>826</v>
      </c>
      <c r="D38" s="2">
        <v>278</v>
      </c>
    </row>
    <row r="39" spans="1:4" ht="13.5" thickBot="1">
      <c r="A39" s="32" t="s">
        <v>14</v>
      </c>
      <c r="B39" s="32"/>
      <c r="C39" s="28">
        <f>SUM(C33:C38)</f>
        <v>9561</v>
      </c>
      <c r="D39" s="28">
        <f>SUM(D33:D38)</f>
        <v>3644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0" bestFit="1" customWidth="1"/>
    <col min="2" max="2" width="16.8515625" style="0" customWidth="1"/>
    <col min="3" max="3" width="16.140625" style="0" bestFit="1" customWidth="1"/>
    <col min="4" max="4" width="2.7109375" style="0" customWidth="1"/>
    <col min="5" max="5" width="24.421875" style="0" bestFit="1" customWidth="1"/>
    <col min="6" max="6" width="25.8515625" style="0" customWidth="1"/>
    <col min="7" max="7" width="26.28125" style="0" customWidth="1"/>
    <col min="8" max="8" width="19.00390625" style="0" customWidth="1"/>
  </cols>
  <sheetData>
    <row r="1" ht="13.5" thickBot="1">
      <c r="A1" s="46" t="s">
        <v>7</v>
      </c>
    </row>
    <row r="2" spans="1:8" ht="26.25" thickTop="1">
      <c r="A2" s="4"/>
      <c r="B2" s="5" t="s">
        <v>94</v>
      </c>
      <c r="C2" s="5" t="s">
        <v>32</v>
      </c>
      <c r="D2" s="5"/>
      <c r="E2" s="5" t="s">
        <v>26</v>
      </c>
      <c r="F2" s="5" t="s">
        <v>114</v>
      </c>
      <c r="G2" s="5" t="s">
        <v>115</v>
      </c>
      <c r="H2" s="5" t="s">
        <v>92</v>
      </c>
    </row>
    <row r="3" spans="1:8" ht="12.75">
      <c r="A3" s="1"/>
      <c r="B3" s="6"/>
      <c r="C3" s="6"/>
      <c r="D3" s="6"/>
      <c r="E3" s="58" t="s">
        <v>80</v>
      </c>
      <c r="F3" s="58"/>
      <c r="G3" s="58"/>
      <c r="H3" s="58"/>
    </row>
    <row r="4" spans="1:8" ht="12.75">
      <c r="A4" s="42" t="s">
        <v>116</v>
      </c>
      <c r="B4" s="8"/>
      <c r="C4" s="8"/>
      <c r="D4" s="2"/>
      <c r="E4" s="8"/>
      <c r="F4" s="8"/>
      <c r="G4" s="8"/>
      <c r="H4" s="8"/>
    </row>
    <row r="5" spans="1:8" ht="12.75">
      <c r="A5" s="1" t="s">
        <v>41</v>
      </c>
      <c r="B5" s="2">
        <v>5902</v>
      </c>
      <c r="C5" s="2">
        <v>4051.23</v>
      </c>
      <c r="D5" s="2"/>
      <c r="E5" s="2">
        <v>3801873.84</v>
      </c>
      <c r="F5" s="2">
        <v>1137261.94</v>
      </c>
      <c r="G5" s="2">
        <v>28782.37</v>
      </c>
      <c r="H5" s="2">
        <v>1166044.31</v>
      </c>
    </row>
    <row r="6" spans="1:8" ht="12.75">
      <c r="A6" s="1" t="s">
        <v>42</v>
      </c>
      <c r="B6" s="2">
        <v>6251</v>
      </c>
      <c r="C6" s="2">
        <v>3020.3</v>
      </c>
      <c r="D6" s="2"/>
      <c r="E6" s="2">
        <v>2645631</v>
      </c>
      <c r="F6" s="2">
        <v>1232262.03</v>
      </c>
      <c r="G6" s="2">
        <v>48946.33</v>
      </c>
      <c r="H6" s="2">
        <v>1281208.37</v>
      </c>
    </row>
    <row r="7" spans="1:8" ht="12.75">
      <c r="A7" s="1" t="s">
        <v>43</v>
      </c>
      <c r="B7" s="2">
        <v>1782</v>
      </c>
      <c r="C7" s="2">
        <v>1074.1</v>
      </c>
      <c r="D7" s="2"/>
      <c r="E7" s="2">
        <v>1181196</v>
      </c>
      <c r="F7" s="2">
        <v>405930</v>
      </c>
      <c r="G7" s="2">
        <v>2980</v>
      </c>
      <c r="H7" s="2">
        <v>408910</v>
      </c>
    </row>
    <row r="8" spans="1:8" ht="12.75">
      <c r="A8" s="1" t="s">
        <v>44</v>
      </c>
      <c r="B8" s="2">
        <v>586</v>
      </c>
      <c r="C8" s="2">
        <v>257.62</v>
      </c>
      <c r="D8" s="2"/>
      <c r="E8" s="2">
        <v>222380.78</v>
      </c>
      <c r="F8" s="2">
        <v>105473.5</v>
      </c>
      <c r="G8" s="2">
        <v>3512.01</v>
      </c>
      <c r="H8" s="2">
        <v>108985.51</v>
      </c>
    </row>
    <row r="9" spans="1:8" ht="12.75">
      <c r="A9" s="1" t="s">
        <v>45</v>
      </c>
      <c r="B9" s="2">
        <v>1898</v>
      </c>
      <c r="C9" s="2">
        <v>1023.7</v>
      </c>
      <c r="D9" s="2"/>
      <c r="E9" s="2">
        <v>1088580</v>
      </c>
      <c r="F9" s="2">
        <v>189045</v>
      </c>
      <c r="G9" s="2">
        <v>23418</v>
      </c>
      <c r="H9" s="2">
        <v>212463</v>
      </c>
    </row>
    <row r="10" spans="1:8" ht="12.75">
      <c r="A10" s="1" t="s">
        <v>46</v>
      </c>
      <c r="B10" s="2">
        <v>4152</v>
      </c>
      <c r="C10" s="2">
        <v>2330.2</v>
      </c>
      <c r="D10" s="2"/>
      <c r="E10" s="2">
        <v>1688782</v>
      </c>
      <c r="F10" s="2">
        <v>613806.93</v>
      </c>
      <c r="G10" s="2">
        <v>232485.07</v>
      </c>
      <c r="H10" s="2">
        <v>846292</v>
      </c>
    </row>
    <row r="11" spans="1:8" ht="12.75">
      <c r="A11" s="1" t="s">
        <v>47</v>
      </c>
      <c r="B11" s="2">
        <v>751</v>
      </c>
      <c r="C11" s="2">
        <v>464.39</v>
      </c>
      <c r="D11" s="2"/>
      <c r="E11" s="2">
        <v>380652</v>
      </c>
      <c r="F11" s="2">
        <v>92159</v>
      </c>
      <c r="G11" s="2">
        <v>1436</v>
      </c>
      <c r="H11" s="2">
        <v>93595</v>
      </c>
    </row>
    <row r="12" spans="1:8" ht="12.75">
      <c r="A12" s="1" t="s">
        <v>48</v>
      </c>
      <c r="B12" s="2">
        <v>9567</v>
      </c>
      <c r="C12" s="2">
        <v>5079.15</v>
      </c>
      <c r="D12" s="2"/>
      <c r="E12" s="2">
        <v>3649731</v>
      </c>
      <c r="F12" s="2">
        <v>1567953.86</v>
      </c>
      <c r="G12" s="2">
        <v>195487.14</v>
      </c>
      <c r="H12" s="2">
        <v>1763441</v>
      </c>
    </row>
    <row r="13" spans="1:8" ht="12.75">
      <c r="A13" s="1" t="s">
        <v>49</v>
      </c>
      <c r="B13" s="2">
        <v>102</v>
      </c>
      <c r="C13" s="2">
        <v>56.2</v>
      </c>
      <c r="D13" s="2"/>
      <c r="E13" s="2">
        <v>48585</v>
      </c>
      <c r="F13" s="2">
        <v>14989</v>
      </c>
      <c r="G13" s="2">
        <v>66</v>
      </c>
      <c r="H13" s="2">
        <v>15055</v>
      </c>
    </row>
    <row r="14" spans="1:8" ht="13.5" thickBot="1">
      <c r="A14" s="32" t="s">
        <v>14</v>
      </c>
      <c r="B14" s="28">
        <v>30991</v>
      </c>
      <c r="C14" s="28">
        <v>17356.89</v>
      </c>
      <c r="D14" s="28"/>
      <c r="E14" s="28">
        <v>14707411.62</v>
      </c>
      <c r="F14" s="28">
        <v>5358881.26</v>
      </c>
      <c r="G14" s="28">
        <v>537112.93</v>
      </c>
      <c r="H14" s="28">
        <v>5895994.18</v>
      </c>
    </row>
  </sheetData>
  <sheetProtection/>
  <mergeCells count="1">
    <mergeCell ref="E3:H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3.57421875" style="0" bestFit="1" customWidth="1"/>
    <col min="4" max="4" width="16.7109375" style="0" bestFit="1" customWidth="1"/>
    <col min="5" max="5" width="15.421875" style="0" bestFit="1" customWidth="1"/>
    <col min="6" max="6" width="6.57421875" style="0" bestFit="1" customWidth="1"/>
  </cols>
  <sheetData>
    <row r="1" ht="13.5" thickBot="1">
      <c r="A1" s="46" t="s">
        <v>8</v>
      </c>
    </row>
    <row r="2" spans="1:6" ht="13.5" thickTop="1">
      <c r="A2" s="4"/>
      <c r="B2" s="5"/>
      <c r="C2" s="5" t="s">
        <v>50</v>
      </c>
      <c r="D2" s="5" t="s">
        <v>51</v>
      </c>
      <c r="E2" s="5" t="s">
        <v>52</v>
      </c>
      <c r="F2" s="31" t="s">
        <v>14</v>
      </c>
    </row>
    <row r="3" spans="1:6" ht="12.75">
      <c r="A3" s="19"/>
      <c r="B3" s="20"/>
      <c r="C3" s="59" t="s">
        <v>141</v>
      </c>
      <c r="D3" s="59"/>
      <c r="E3" s="59"/>
      <c r="F3" s="59"/>
    </row>
    <row r="4" spans="1:6" ht="12.75">
      <c r="A4" s="9" t="s">
        <v>95</v>
      </c>
      <c r="B4" s="9" t="s">
        <v>111</v>
      </c>
      <c r="C4" s="2"/>
      <c r="D4" s="2"/>
      <c r="E4" s="2"/>
      <c r="F4" s="2"/>
    </row>
    <row r="5" spans="1:6" ht="12.75">
      <c r="A5" s="1" t="s">
        <v>15</v>
      </c>
      <c r="C5" s="47">
        <f>C6+C7+C8+C9+C10+C11</f>
        <v>6214.579999999999</v>
      </c>
      <c r="D5" s="47">
        <f>D6+D7+D8+D9+D10+D11</f>
        <v>4931.78</v>
      </c>
      <c r="E5" s="47">
        <f>E6+E7+E8+E9+E10+E11</f>
        <v>1509.9800000000002</v>
      </c>
      <c r="F5" s="47">
        <f>F6+F7+F8+F9+F10+F11</f>
        <v>12656.340000000002</v>
      </c>
    </row>
    <row r="6" spans="1:6" ht="12.75">
      <c r="A6" s="1"/>
      <c r="B6" s="1" t="s">
        <v>16</v>
      </c>
      <c r="C6" s="2">
        <v>2142.64</v>
      </c>
      <c r="D6" s="2">
        <v>913.02</v>
      </c>
      <c r="E6" s="2">
        <v>218.57</v>
      </c>
      <c r="F6" s="29">
        <f aca="true" t="shared" si="0" ref="F6:F11">SUM(C6:E6)</f>
        <v>3274.23</v>
      </c>
    </row>
    <row r="7" spans="1:6" ht="12.75">
      <c r="A7" s="1"/>
      <c r="B7" s="1" t="s">
        <v>17</v>
      </c>
      <c r="C7" s="2">
        <v>553.27</v>
      </c>
      <c r="D7" s="2">
        <v>1423.42</v>
      </c>
      <c r="E7" s="2">
        <v>455.11</v>
      </c>
      <c r="F7" s="29">
        <f t="shared" si="0"/>
        <v>2431.8</v>
      </c>
    </row>
    <row r="8" spans="1:8" ht="12.75">
      <c r="A8" s="1"/>
      <c r="B8" s="1" t="s">
        <v>18</v>
      </c>
      <c r="C8" s="2">
        <v>1196.1</v>
      </c>
      <c r="D8" s="2">
        <v>629.3</v>
      </c>
      <c r="E8" s="2">
        <v>278.95</v>
      </c>
      <c r="F8" s="29">
        <f t="shared" si="0"/>
        <v>2104.35</v>
      </c>
      <c r="H8" s="50"/>
    </row>
    <row r="9" spans="1:6" ht="12.75">
      <c r="A9" s="1"/>
      <c r="B9" s="1" t="s">
        <v>19</v>
      </c>
      <c r="C9" s="2">
        <v>452.3</v>
      </c>
      <c r="D9" s="2">
        <v>880.68</v>
      </c>
      <c r="E9" s="2">
        <v>198.86</v>
      </c>
      <c r="F9" s="29">
        <f t="shared" si="0"/>
        <v>1531.8400000000001</v>
      </c>
    </row>
    <row r="10" spans="1:6" ht="12.75">
      <c r="A10" s="1"/>
      <c r="B10" s="1" t="s">
        <v>20</v>
      </c>
      <c r="C10" s="2">
        <v>954.06</v>
      </c>
      <c r="D10" s="2">
        <v>818.3</v>
      </c>
      <c r="E10" s="2">
        <v>272.42</v>
      </c>
      <c r="F10" s="29">
        <f t="shared" si="0"/>
        <v>2044.78</v>
      </c>
    </row>
    <row r="11" spans="1:6" ht="12.75">
      <c r="A11" s="1"/>
      <c r="B11" s="1" t="s">
        <v>21</v>
      </c>
      <c r="C11" s="2">
        <v>916.21</v>
      </c>
      <c r="D11" s="2">
        <v>267.06</v>
      </c>
      <c r="E11" s="2">
        <v>86.07</v>
      </c>
      <c r="F11" s="29">
        <f t="shared" si="0"/>
        <v>1269.34</v>
      </c>
    </row>
    <row r="12" spans="1:6" ht="12.75">
      <c r="A12" s="1" t="s">
        <v>22</v>
      </c>
      <c r="B12" s="1"/>
      <c r="C12" s="29">
        <f>C13+C14+C15+C16</f>
        <v>874.8599999999999</v>
      </c>
      <c r="D12" s="29">
        <f>D13+D14+D15+D16</f>
        <v>1661.3</v>
      </c>
      <c r="E12" s="29">
        <f>E13+E14+E15+E16</f>
        <v>543.4599999999999</v>
      </c>
      <c r="F12" s="29">
        <f>F13+F14+F15+F16</f>
        <v>3079.62</v>
      </c>
    </row>
    <row r="13" spans="1:6" ht="12.75">
      <c r="A13" s="1"/>
      <c r="B13" s="1" t="s">
        <v>16</v>
      </c>
      <c r="C13" s="2">
        <v>45.68</v>
      </c>
      <c r="D13" s="2">
        <v>14.42</v>
      </c>
      <c r="E13" s="2">
        <v>13.3</v>
      </c>
      <c r="F13" s="29">
        <f>SUM(C13:E13)</f>
        <v>73.4</v>
      </c>
    </row>
    <row r="14" spans="1:6" ht="12.75">
      <c r="A14" s="1"/>
      <c r="B14" s="1" t="s">
        <v>17</v>
      </c>
      <c r="C14" s="2">
        <v>0</v>
      </c>
      <c r="D14" s="2">
        <v>8.4</v>
      </c>
      <c r="E14" s="2">
        <v>3.5</v>
      </c>
      <c r="F14" s="29">
        <f>SUM(C14:E14)</f>
        <v>11.9</v>
      </c>
    </row>
    <row r="15" spans="1:6" ht="12.75">
      <c r="A15" s="1"/>
      <c r="B15" s="1" t="s">
        <v>18</v>
      </c>
      <c r="C15" s="2">
        <v>826.31</v>
      </c>
      <c r="D15" s="2">
        <v>1630.69</v>
      </c>
      <c r="E15" s="2">
        <v>522.68</v>
      </c>
      <c r="F15" s="29">
        <f>SUM(C15:E15)</f>
        <v>2979.68</v>
      </c>
    </row>
    <row r="16" spans="1:6" ht="12.75">
      <c r="A16" s="1"/>
      <c r="B16" s="1" t="s">
        <v>20</v>
      </c>
      <c r="C16" s="2">
        <v>2.87</v>
      </c>
      <c r="D16" s="2">
        <v>7.79</v>
      </c>
      <c r="E16" s="2">
        <v>3.98</v>
      </c>
      <c r="F16" s="29">
        <f>SUM(C16:E16)</f>
        <v>14.64</v>
      </c>
    </row>
    <row r="17" spans="1:6" ht="12.75">
      <c r="A17" s="1" t="s">
        <v>23</v>
      </c>
      <c r="B17" s="1"/>
      <c r="C17" s="29">
        <f>C18+C19+C20+C21</f>
        <v>218.15</v>
      </c>
      <c r="D17" s="29">
        <f>D18+D19+D20+D21</f>
        <v>310.59</v>
      </c>
      <c r="E17" s="29">
        <f>E18+E19+E20+E21</f>
        <v>206.06</v>
      </c>
      <c r="F17" s="29">
        <f>F18+F19+F20+F21</f>
        <v>734.8</v>
      </c>
    </row>
    <row r="18" spans="1:6" ht="12.75">
      <c r="A18" s="1"/>
      <c r="B18" s="1" t="s">
        <v>16</v>
      </c>
      <c r="C18" s="2">
        <v>5.76</v>
      </c>
      <c r="D18" s="2">
        <v>0.64</v>
      </c>
      <c r="E18" s="2">
        <v>0</v>
      </c>
      <c r="F18" s="29">
        <f>SUM(C18:E18)</f>
        <v>6.3999999999999995</v>
      </c>
    </row>
    <row r="19" spans="1:7" ht="12.75">
      <c r="A19" s="1"/>
      <c r="B19" s="1" t="s">
        <v>18</v>
      </c>
      <c r="C19" s="2">
        <v>125.77</v>
      </c>
      <c r="D19" s="2">
        <v>238.31</v>
      </c>
      <c r="E19" s="2">
        <v>157.32</v>
      </c>
      <c r="F19" s="29">
        <f>SUM(C19:E19)</f>
        <v>521.4</v>
      </c>
      <c r="G19" s="50"/>
    </row>
    <row r="20" spans="1:6" ht="12.75">
      <c r="A20" s="1"/>
      <c r="B20" s="1" t="s">
        <v>20</v>
      </c>
      <c r="C20" s="2">
        <v>0</v>
      </c>
      <c r="D20" s="2">
        <v>3.18</v>
      </c>
      <c r="E20" s="2">
        <v>2.82</v>
      </c>
      <c r="F20" s="29">
        <f>SUM(C20:E20)</f>
        <v>6</v>
      </c>
    </row>
    <row r="21" spans="1:6" ht="12.75">
      <c r="A21" s="1"/>
      <c r="B21" s="1" t="s">
        <v>21</v>
      </c>
      <c r="C21" s="2">
        <v>86.62</v>
      </c>
      <c r="D21" s="2">
        <v>68.46</v>
      </c>
      <c r="E21" s="2">
        <v>45.92</v>
      </c>
      <c r="F21" s="29">
        <f>SUM(C21:E21)</f>
        <v>201</v>
      </c>
    </row>
    <row r="22" spans="1:6" ht="12.75">
      <c r="A22" s="1" t="s">
        <v>24</v>
      </c>
      <c r="B22" s="1"/>
      <c r="C22" s="29">
        <f>C23+C24+C25+C26+C27</f>
        <v>104.55</v>
      </c>
      <c r="D22" s="29">
        <f>D23+D24+D25+D26+D27</f>
        <v>366.46000000000004</v>
      </c>
      <c r="E22" s="29">
        <f>E23+E24+E25+E26+E27</f>
        <v>125.52</v>
      </c>
      <c r="F22" s="29">
        <f>F23+F24+F25+F26+F27</f>
        <v>596.5300000000001</v>
      </c>
    </row>
    <row r="23" spans="1:6" ht="12.75">
      <c r="A23" s="1"/>
      <c r="B23" s="1" t="s">
        <v>16</v>
      </c>
      <c r="C23" s="2">
        <v>26.63</v>
      </c>
      <c r="D23" s="2">
        <v>139.49</v>
      </c>
      <c r="E23" s="2">
        <v>31.28</v>
      </c>
      <c r="F23" s="29">
        <f>SUM(C23:E23)</f>
        <v>197.4</v>
      </c>
    </row>
    <row r="24" spans="1:11" ht="12.75">
      <c r="A24" s="1"/>
      <c r="B24" s="1" t="s">
        <v>17</v>
      </c>
      <c r="C24" s="2">
        <v>0</v>
      </c>
      <c r="D24" s="2">
        <v>3.3</v>
      </c>
      <c r="E24" s="2">
        <v>7.5</v>
      </c>
      <c r="F24" s="29">
        <f>SUM(C24:E24)</f>
        <v>10.8</v>
      </c>
      <c r="K24" s="50"/>
    </row>
    <row r="25" spans="1:6" ht="12.75">
      <c r="A25" s="1"/>
      <c r="B25" s="1" t="s">
        <v>18</v>
      </c>
      <c r="C25" s="2">
        <v>0</v>
      </c>
      <c r="D25" s="2">
        <v>2.7</v>
      </c>
      <c r="E25" s="2">
        <v>0</v>
      </c>
      <c r="F25" s="29">
        <f>SUM(C25:E25)</f>
        <v>2.7</v>
      </c>
    </row>
    <row r="26" spans="1:6" ht="12.75">
      <c r="A26" s="1"/>
      <c r="B26" s="1" t="s">
        <v>20</v>
      </c>
      <c r="C26" s="2">
        <v>38.83</v>
      </c>
      <c r="D26" s="2">
        <v>193.98</v>
      </c>
      <c r="E26" s="2">
        <v>70.11</v>
      </c>
      <c r="F26" s="29">
        <f>SUM(C26:E26)</f>
        <v>302.92</v>
      </c>
    </row>
    <row r="27" spans="1:6" ht="12.75">
      <c r="A27" s="1"/>
      <c r="B27" s="1" t="s">
        <v>21</v>
      </c>
      <c r="C27" s="2">
        <v>39.09</v>
      </c>
      <c r="D27" s="2">
        <v>26.99</v>
      </c>
      <c r="E27" s="2">
        <v>16.63</v>
      </c>
      <c r="F27" s="29">
        <f>SUM(C27:E27)</f>
        <v>82.71</v>
      </c>
    </row>
    <row r="28" spans="1:6" ht="12.75">
      <c r="A28" s="1" t="s">
        <v>25</v>
      </c>
      <c r="B28" s="1"/>
      <c r="C28" s="29">
        <f>C29+C30+C31</f>
        <v>147.16</v>
      </c>
      <c r="D28" s="29">
        <f>D29+D30+D31</f>
        <v>111.56</v>
      </c>
      <c r="E28" s="29">
        <f>E29+E30+E31</f>
        <v>30.89</v>
      </c>
      <c r="F28" s="29">
        <f>F29+F30+F31</f>
        <v>289.61</v>
      </c>
    </row>
    <row r="29" spans="1:6" ht="12.75">
      <c r="A29" s="1"/>
      <c r="B29" s="1" t="s">
        <v>18</v>
      </c>
      <c r="C29" s="2">
        <v>132.28</v>
      </c>
      <c r="D29" s="2">
        <v>92.96</v>
      </c>
      <c r="E29" s="2">
        <v>16.07</v>
      </c>
      <c r="F29" s="29">
        <f>SUM(C29:E29)</f>
        <v>241.31</v>
      </c>
    </row>
    <row r="30" spans="1:6" ht="12.75">
      <c r="A30" s="1"/>
      <c r="B30" s="1" t="s">
        <v>20</v>
      </c>
      <c r="C30" s="2">
        <v>12.84</v>
      </c>
      <c r="D30" s="2">
        <v>17.92</v>
      </c>
      <c r="E30" s="2">
        <v>14.14</v>
      </c>
      <c r="F30" s="29">
        <f>SUM(C30:E30)</f>
        <v>44.900000000000006</v>
      </c>
    </row>
    <row r="31" spans="1:6" ht="12.75">
      <c r="A31" s="1"/>
      <c r="B31" s="1" t="s">
        <v>21</v>
      </c>
      <c r="C31" s="2">
        <v>2.04</v>
      </c>
      <c r="D31" s="2">
        <v>0.68</v>
      </c>
      <c r="E31" s="2">
        <v>0.68</v>
      </c>
      <c r="F31" s="29">
        <f>SUM(C31:E31)</f>
        <v>3.4000000000000004</v>
      </c>
    </row>
    <row r="32" spans="2:9" ht="12.75">
      <c r="B32" s="1"/>
      <c r="C32" s="2"/>
      <c r="D32" s="2"/>
      <c r="E32" s="2"/>
      <c r="F32" s="29"/>
      <c r="I32" s="50"/>
    </row>
    <row r="33" spans="1:6" ht="12.75">
      <c r="A33" s="9" t="s">
        <v>111</v>
      </c>
      <c r="B33" s="9"/>
      <c r="C33" s="2"/>
      <c r="D33" s="2"/>
      <c r="E33" s="2"/>
      <c r="F33" s="29"/>
    </row>
    <row r="34" spans="1:6" ht="12.75">
      <c r="A34" s="1" t="s">
        <v>16</v>
      </c>
      <c r="B34" s="1"/>
      <c r="C34" s="2">
        <v>2220.71</v>
      </c>
      <c r="D34" s="2">
        <v>1067.56</v>
      </c>
      <c r="E34" s="2">
        <v>263.15</v>
      </c>
      <c r="F34" s="29">
        <f>SUM(C34:E34)</f>
        <v>3551.42</v>
      </c>
    </row>
    <row r="35" spans="1:6" ht="12.75">
      <c r="A35" s="1" t="s">
        <v>17</v>
      </c>
      <c r="B35" s="1"/>
      <c r="C35" s="2">
        <v>553.27</v>
      </c>
      <c r="D35" s="2">
        <v>1435.12</v>
      </c>
      <c r="E35" s="2">
        <v>466.11</v>
      </c>
      <c r="F35" s="29">
        <f aca="true" t="shared" si="1" ref="F35:F40">SUM(C35:E35)</f>
        <v>2454.5</v>
      </c>
    </row>
    <row r="36" spans="1:6" ht="12.75">
      <c r="A36" s="1" t="s">
        <v>18</v>
      </c>
      <c r="B36" s="1"/>
      <c r="C36" s="2">
        <v>2280.45</v>
      </c>
      <c r="D36" s="2">
        <v>2593.96</v>
      </c>
      <c r="E36" s="2">
        <v>975.02</v>
      </c>
      <c r="F36" s="29">
        <f t="shared" si="1"/>
        <v>5849.43</v>
      </c>
    </row>
    <row r="37" spans="1:6" ht="12.75">
      <c r="A37" s="1" t="s">
        <v>19</v>
      </c>
      <c r="B37" s="1"/>
      <c r="C37" s="2">
        <v>452.3</v>
      </c>
      <c r="D37" s="2">
        <v>880.68</v>
      </c>
      <c r="E37" s="2">
        <v>198.86</v>
      </c>
      <c r="F37" s="29">
        <f t="shared" si="1"/>
        <v>1531.8400000000001</v>
      </c>
    </row>
    <row r="38" spans="1:6" ht="12.75">
      <c r="A38" s="1" t="s">
        <v>20</v>
      </c>
      <c r="B38" s="1"/>
      <c r="C38" s="2">
        <v>1008.6</v>
      </c>
      <c r="D38" s="2">
        <v>1041.18</v>
      </c>
      <c r="E38" s="2">
        <v>363.47</v>
      </c>
      <c r="F38" s="29">
        <f t="shared" si="1"/>
        <v>2413.25</v>
      </c>
    </row>
    <row r="39" spans="1:6" ht="12.75">
      <c r="A39" s="1" t="s">
        <v>21</v>
      </c>
      <c r="B39" s="1"/>
      <c r="C39" s="2">
        <v>1043.96</v>
      </c>
      <c r="D39" s="2">
        <v>363.19</v>
      </c>
      <c r="E39" s="2">
        <v>149.3</v>
      </c>
      <c r="F39" s="29">
        <f t="shared" si="1"/>
        <v>1556.45</v>
      </c>
    </row>
    <row r="40" spans="1:6" ht="13.5" thickBot="1">
      <c r="A40" s="32" t="s">
        <v>14</v>
      </c>
      <c r="B40" s="10"/>
      <c r="C40" s="28">
        <f>SUM(C34:C39)</f>
        <v>7559.290000000001</v>
      </c>
      <c r="D40" s="28">
        <f>SUM(D34:D39)</f>
        <v>7381.69</v>
      </c>
      <c r="E40" s="28">
        <f>SUM(E34:E39)</f>
        <v>2415.91</v>
      </c>
      <c r="F40" s="28">
        <f t="shared" si="1"/>
        <v>17356.89</v>
      </c>
    </row>
  </sheetData>
  <sheetProtection/>
  <mergeCells count="1">
    <mergeCell ref="C3:F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3.57421875" style="0" bestFit="1" customWidth="1"/>
    <col min="4" max="4" width="16.7109375" style="0" bestFit="1" customWidth="1"/>
    <col min="5" max="5" width="15.421875" style="0" bestFit="1" customWidth="1"/>
    <col min="6" max="6" width="11.421875" style="0" customWidth="1"/>
    <col min="8" max="8" width="10.140625" style="0" bestFit="1" customWidth="1"/>
    <col min="11" max="11" width="10.140625" style="0" bestFit="1" customWidth="1"/>
  </cols>
  <sheetData>
    <row r="1" ht="13.5" thickBot="1">
      <c r="A1" s="46" t="s">
        <v>9</v>
      </c>
    </row>
    <row r="2" spans="1:6" ht="13.5" thickTop="1">
      <c r="A2" s="4"/>
      <c r="B2" s="5"/>
      <c r="C2" s="5" t="s">
        <v>50</v>
      </c>
      <c r="D2" s="5" t="s">
        <v>51</v>
      </c>
      <c r="E2" s="5" t="s">
        <v>52</v>
      </c>
      <c r="F2" s="31" t="s">
        <v>14</v>
      </c>
    </row>
    <row r="3" spans="1:6" ht="12.75">
      <c r="A3" s="19"/>
      <c r="B3" s="20"/>
      <c r="C3" s="59" t="s">
        <v>80</v>
      </c>
      <c r="D3" s="59"/>
      <c r="E3" s="59"/>
      <c r="F3" s="59"/>
    </row>
    <row r="4" spans="1:6" ht="12.75">
      <c r="A4" s="9" t="s">
        <v>95</v>
      </c>
      <c r="B4" s="9" t="s">
        <v>111</v>
      </c>
      <c r="C4" s="2"/>
      <c r="D4" s="2"/>
      <c r="E4" s="2"/>
      <c r="F4" s="2"/>
    </row>
    <row r="5" spans="1:6" ht="12.75">
      <c r="A5" s="1" t="s">
        <v>15</v>
      </c>
      <c r="C5" s="47">
        <f>C6+C7+C8+C9+C10+C11</f>
        <v>5747495.86</v>
      </c>
      <c r="D5" s="47">
        <f>D6+D7+D8+D9+D10+D11</f>
        <v>4313381.53</v>
      </c>
      <c r="E5" s="47">
        <f>E6+E7+E8+E9+E10+E11</f>
        <v>1281232.2300000002</v>
      </c>
      <c r="F5" s="47">
        <f>F6+F7+F8+F9+F10+F11</f>
        <v>11342109.62</v>
      </c>
    </row>
    <row r="6" spans="1:6" ht="12.75">
      <c r="A6" s="1"/>
      <c r="B6" s="1" t="s">
        <v>16</v>
      </c>
      <c r="C6" s="2">
        <v>2050424.38</v>
      </c>
      <c r="D6" s="2">
        <v>822940.84</v>
      </c>
      <c r="E6" s="2">
        <v>192465.12</v>
      </c>
      <c r="F6" s="29">
        <f aca="true" t="shared" si="0" ref="F6:F11">SUM(C6:E6)</f>
        <v>3065830.34</v>
      </c>
    </row>
    <row r="7" spans="1:6" ht="12.75">
      <c r="A7" s="1"/>
      <c r="B7" s="1" t="s">
        <v>17</v>
      </c>
      <c r="C7" s="2">
        <v>482901.29</v>
      </c>
      <c r="D7" s="2">
        <v>1152088.18</v>
      </c>
      <c r="E7" s="2">
        <v>367061.53</v>
      </c>
      <c r="F7" s="29">
        <f t="shared" si="0"/>
        <v>2002051</v>
      </c>
    </row>
    <row r="8" spans="1:6" ht="12.75">
      <c r="A8" s="1"/>
      <c r="B8" s="1" t="s">
        <v>18</v>
      </c>
      <c r="C8" s="2">
        <v>1155927</v>
      </c>
      <c r="D8" s="2">
        <v>657969.66</v>
      </c>
      <c r="E8" s="2">
        <v>245445.2</v>
      </c>
      <c r="F8" s="29">
        <f t="shared" si="0"/>
        <v>2059341.86</v>
      </c>
    </row>
    <row r="9" spans="1:6" ht="12.75">
      <c r="A9" s="1"/>
      <c r="B9" s="1" t="s">
        <v>19</v>
      </c>
      <c r="C9" s="2">
        <v>388444.64</v>
      </c>
      <c r="D9" s="2">
        <v>719894.7</v>
      </c>
      <c r="E9" s="2">
        <v>157568.24</v>
      </c>
      <c r="F9" s="29">
        <f t="shared" si="0"/>
        <v>1265907.5799999998</v>
      </c>
    </row>
    <row r="10" spans="1:6" ht="12.75">
      <c r="A10" s="1"/>
      <c r="B10" s="1" t="s">
        <v>20</v>
      </c>
      <c r="C10" s="2">
        <v>866897.19</v>
      </c>
      <c r="D10" s="2">
        <v>727780.08</v>
      </c>
      <c r="E10" s="2">
        <v>235015.59</v>
      </c>
      <c r="F10" s="29">
        <f t="shared" si="0"/>
        <v>1829692.86</v>
      </c>
    </row>
    <row r="11" spans="1:6" ht="12.75">
      <c r="A11" s="1"/>
      <c r="B11" s="1" t="s">
        <v>21</v>
      </c>
      <c r="C11" s="2">
        <v>802901.36</v>
      </c>
      <c r="D11" s="2">
        <v>232708.07</v>
      </c>
      <c r="E11" s="2">
        <v>83676.55</v>
      </c>
      <c r="F11" s="29">
        <f t="shared" si="0"/>
        <v>1119285.98</v>
      </c>
    </row>
    <row r="12" spans="1:6" ht="12.75">
      <c r="A12" s="1" t="s">
        <v>22</v>
      </c>
      <c r="B12" s="1"/>
      <c r="C12" s="29">
        <f>C13+C14+C15+C16</f>
        <v>603431.06</v>
      </c>
      <c r="D12" s="29">
        <f>D13+D14+D15+D16</f>
        <v>1156636.76</v>
      </c>
      <c r="E12" s="29">
        <f>E13+E14+E15+E16</f>
        <v>414581.19</v>
      </c>
      <c r="F12" s="29">
        <f>F13+F14+F15+F16</f>
        <v>2174649.01</v>
      </c>
    </row>
    <row r="13" spans="1:6" ht="12.75">
      <c r="A13" s="1"/>
      <c r="B13" s="1" t="s">
        <v>16</v>
      </c>
      <c r="C13" s="2">
        <v>30266.86</v>
      </c>
      <c r="D13" s="2">
        <v>9997.95</v>
      </c>
      <c r="E13" s="2">
        <v>9021.19</v>
      </c>
      <c r="F13" s="29">
        <f>SUM(C13:E13)</f>
        <v>49286</v>
      </c>
    </row>
    <row r="14" spans="1:6" ht="12.75">
      <c r="A14" s="1"/>
      <c r="B14" s="1" t="s">
        <v>17</v>
      </c>
      <c r="C14" s="2">
        <v>0</v>
      </c>
      <c r="D14" s="2">
        <v>5726.63</v>
      </c>
      <c r="E14" s="2">
        <v>2270.38</v>
      </c>
      <c r="F14" s="29">
        <f>SUM(C14:E14)</f>
        <v>7997.01</v>
      </c>
    </row>
    <row r="15" spans="1:6" ht="12.75">
      <c r="A15" s="1"/>
      <c r="B15" s="1" t="s">
        <v>18</v>
      </c>
      <c r="C15" s="50">
        <v>571489.78</v>
      </c>
      <c r="D15" s="50">
        <v>1136970.3</v>
      </c>
      <c r="E15" s="50">
        <v>401499.92</v>
      </c>
      <c r="F15" s="29">
        <f>SUM(C15:E15)</f>
        <v>2109960</v>
      </c>
    </row>
    <row r="16" spans="1:6" ht="12.75">
      <c r="A16" s="1"/>
      <c r="B16" s="1" t="s">
        <v>20</v>
      </c>
      <c r="C16" s="2">
        <v>1674.42</v>
      </c>
      <c r="D16" s="2">
        <v>3941.88</v>
      </c>
      <c r="E16" s="2">
        <v>1789.7</v>
      </c>
      <c r="F16" s="29">
        <f>SUM(C16:E16)</f>
        <v>7406</v>
      </c>
    </row>
    <row r="17" spans="1:6" ht="12.75">
      <c r="A17" s="1" t="s">
        <v>23</v>
      </c>
      <c r="B17" s="1"/>
      <c r="C17" s="29">
        <f>C18+C19+C20+C21</f>
        <v>131138.14</v>
      </c>
      <c r="D17" s="29">
        <f>D18+D19+D20+D21</f>
        <v>173886.56</v>
      </c>
      <c r="E17" s="29">
        <f>E18+E19+E20+E21</f>
        <v>102820.31</v>
      </c>
      <c r="F17" s="29">
        <f>F18+F19+F20+F21</f>
        <v>407845.01</v>
      </c>
    </row>
    <row r="18" spans="1:6" ht="12.75">
      <c r="A18" s="1"/>
      <c r="B18" s="1" t="s">
        <v>16</v>
      </c>
      <c r="C18" s="2">
        <v>5055.58</v>
      </c>
      <c r="D18" s="2">
        <v>1068.25</v>
      </c>
      <c r="E18" s="2">
        <v>110.17</v>
      </c>
      <c r="F18" s="29">
        <f>SUM(C18:E18)</f>
        <v>6234</v>
      </c>
    </row>
    <row r="19" spans="1:6" ht="12.75">
      <c r="A19" s="1"/>
      <c r="B19" s="1" t="s">
        <v>18</v>
      </c>
      <c r="C19" s="2">
        <v>66870.16</v>
      </c>
      <c r="D19" s="2">
        <v>135119.51</v>
      </c>
      <c r="E19" s="2">
        <v>89216.34</v>
      </c>
      <c r="F19" s="29">
        <f>SUM(C19:E19)</f>
        <v>291206.01</v>
      </c>
    </row>
    <row r="20" spans="1:6" ht="12.75">
      <c r="A20" s="1"/>
      <c r="B20" s="1" t="s">
        <v>20</v>
      </c>
      <c r="C20" s="2">
        <v>88</v>
      </c>
      <c r="D20" s="2">
        <v>1735.75</v>
      </c>
      <c r="E20" s="2">
        <v>1539.25</v>
      </c>
      <c r="F20" s="29">
        <f>SUM(C20:E20)</f>
        <v>3363</v>
      </c>
    </row>
    <row r="21" spans="1:6" ht="12.75">
      <c r="A21" s="1"/>
      <c r="B21" s="1" t="s">
        <v>21</v>
      </c>
      <c r="C21" s="2">
        <v>59124.4</v>
      </c>
      <c r="D21" s="2">
        <v>35963.05</v>
      </c>
      <c r="E21" s="2">
        <v>11954.55</v>
      </c>
      <c r="F21" s="29">
        <f>SUM(C21:E21)</f>
        <v>107042.00000000001</v>
      </c>
    </row>
    <row r="22" spans="1:6" ht="12.75">
      <c r="A22" s="1" t="s">
        <v>24</v>
      </c>
      <c r="B22" s="1"/>
      <c r="C22" s="29">
        <f>C23+C24+C25+C26+C27</f>
        <v>94260.04000000001</v>
      </c>
      <c r="D22" s="29">
        <f>D23+D24+D25+D26+D27</f>
        <v>354051.85</v>
      </c>
      <c r="E22" s="29">
        <f>E23+E24+E25+E26+E27</f>
        <v>133601.12</v>
      </c>
      <c r="F22" s="29">
        <f>F23+F24+F25+F26+F27</f>
        <v>581913.01</v>
      </c>
    </row>
    <row r="23" spans="1:6" ht="12.75">
      <c r="A23" s="1"/>
      <c r="B23" s="1" t="s">
        <v>16</v>
      </c>
      <c r="C23" s="2">
        <v>34012.79</v>
      </c>
      <c r="D23" s="2">
        <v>156268.06</v>
      </c>
      <c r="E23" s="2">
        <v>38085.16</v>
      </c>
      <c r="F23" s="29">
        <f>SUM(C23:E23)</f>
        <v>228366.01</v>
      </c>
    </row>
    <row r="24" spans="1:6" ht="12.75">
      <c r="A24" s="1"/>
      <c r="B24" s="1" t="s">
        <v>17</v>
      </c>
      <c r="C24" s="2">
        <v>0</v>
      </c>
      <c r="D24" s="2">
        <v>5305</v>
      </c>
      <c r="E24" s="2">
        <v>11269</v>
      </c>
      <c r="F24" s="29">
        <f>SUM(C24:E24)</f>
        <v>16574</v>
      </c>
    </row>
    <row r="25" spans="1:6" ht="12.75">
      <c r="A25" s="1"/>
      <c r="B25" s="1" t="s">
        <v>18</v>
      </c>
      <c r="C25" s="2">
        <v>0</v>
      </c>
      <c r="D25" s="2">
        <v>2610</v>
      </c>
      <c r="E25" s="2">
        <v>0</v>
      </c>
      <c r="F25" s="29">
        <f>SUM(C25:E25)</f>
        <v>2610</v>
      </c>
    </row>
    <row r="26" spans="1:6" ht="12.75">
      <c r="A26" s="1"/>
      <c r="B26" s="1" t="s">
        <v>20</v>
      </c>
      <c r="C26" s="2">
        <v>32286.43</v>
      </c>
      <c r="D26" s="2">
        <v>166631.57</v>
      </c>
      <c r="E26" s="2">
        <v>71802</v>
      </c>
      <c r="F26" s="29">
        <f>SUM(C26:E26)</f>
        <v>270720</v>
      </c>
    </row>
    <row r="27" spans="1:6" ht="12.75">
      <c r="A27" s="1"/>
      <c r="B27" s="1" t="s">
        <v>21</v>
      </c>
      <c r="C27" s="2">
        <v>27960.82</v>
      </c>
      <c r="D27" s="2">
        <v>23237.22</v>
      </c>
      <c r="E27" s="2">
        <v>12444.96</v>
      </c>
      <c r="F27" s="29">
        <f>SUM(C27:E27)</f>
        <v>63643</v>
      </c>
    </row>
    <row r="28" spans="1:6" ht="12.75">
      <c r="A28" s="1" t="s">
        <v>25</v>
      </c>
      <c r="B28" s="1"/>
      <c r="C28" s="29">
        <f>C29+C30+C31</f>
        <v>106900.18</v>
      </c>
      <c r="D28" s="29">
        <f>D29+D30+D31</f>
        <v>75352.26999999999</v>
      </c>
      <c r="E28" s="29">
        <f>E29+E30+E31</f>
        <v>18642.550000000003</v>
      </c>
      <c r="F28" s="29">
        <f>F29+F30+F31</f>
        <v>200895</v>
      </c>
    </row>
    <row r="29" spans="1:6" ht="12.75">
      <c r="A29" s="1"/>
      <c r="B29" s="1" t="s">
        <v>18</v>
      </c>
      <c r="C29" s="2">
        <v>97009.18</v>
      </c>
      <c r="D29" s="2">
        <v>66327.97</v>
      </c>
      <c r="E29" s="2">
        <v>11498.85</v>
      </c>
      <c r="F29" s="29">
        <f>SUM(C29:E29)</f>
        <v>174836</v>
      </c>
    </row>
    <row r="30" spans="1:6" ht="12.75">
      <c r="A30" s="1"/>
      <c r="B30" s="1" t="s">
        <v>20</v>
      </c>
      <c r="C30" s="2">
        <v>9217.8</v>
      </c>
      <c r="D30" s="2">
        <v>8799.9</v>
      </c>
      <c r="E30" s="2">
        <v>6919.3</v>
      </c>
      <c r="F30" s="29">
        <f aca="true" t="shared" si="1" ref="F30:F40">SUM(C30:E30)</f>
        <v>24936.999999999996</v>
      </c>
    </row>
    <row r="31" spans="1:8" ht="12.75">
      <c r="A31" s="1"/>
      <c r="B31" s="1" t="s">
        <v>21</v>
      </c>
      <c r="C31" s="2">
        <v>673.2</v>
      </c>
      <c r="D31" s="2">
        <v>224.4</v>
      </c>
      <c r="E31" s="2">
        <v>224.4</v>
      </c>
      <c r="F31" s="29">
        <f t="shared" si="1"/>
        <v>1122</v>
      </c>
      <c r="H31" s="50"/>
    </row>
    <row r="32" spans="2:6" ht="12.75">
      <c r="B32" s="1"/>
      <c r="C32" s="2"/>
      <c r="D32" s="2"/>
      <c r="E32" s="2"/>
      <c r="F32" s="29"/>
    </row>
    <row r="33" spans="1:11" ht="12.75">
      <c r="A33" s="9" t="s">
        <v>111</v>
      </c>
      <c r="B33" s="9"/>
      <c r="C33" s="2"/>
      <c r="D33" s="2"/>
      <c r="E33" s="2"/>
      <c r="F33" s="29"/>
      <c r="I33" s="51"/>
      <c r="J33" s="51"/>
      <c r="K33" s="51"/>
    </row>
    <row r="34" spans="1:11" ht="12.75">
      <c r="A34" s="1" t="s">
        <v>16</v>
      </c>
      <c r="B34" s="1"/>
      <c r="C34" s="2">
        <v>2119759.61</v>
      </c>
      <c r="D34" s="2">
        <v>990275.09</v>
      </c>
      <c r="E34" s="2">
        <v>239681.63</v>
      </c>
      <c r="F34" s="29">
        <f t="shared" si="1"/>
        <v>3349716.3299999996</v>
      </c>
      <c r="I34" s="51"/>
      <c r="J34" s="51"/>
      <c r="K34" s="51"/>
    </row>
    <row r="35" spans="1:11" ht="12.75">
      <c r="A35" s="1" t="s">
        <v>17</v>
      </c>
      <c r="B35" s="1"/>
      <c r="C35" s="2">
        <v>482901.29</v>
      </c>
      <c r="D35" s="2">
        <v>1163119.8</v>
      </c>
      <c r="E35" s="2">
        <v>380600.91</v>
      </c>
      <c r="F35" s="29">
        <f t="shared" si="1"/>
        <v>2026622</v>
      </c>
      <c r="I35" s="51"/>
      <c r="J35" s="51"/>
      <c r="K35" s="51"/>
    </row>
    <row r="36" spans="1:11" ht="12.75">
      <c r="A36" s="1" t="s">
        <v>18</v>
      </c>
      <c r="B36" s="1"/>
      <c r="C36" s="50">
        <v>1891296.12</v>
      </c>
      <c r="D36" s="50">
        <v>1998997.43</v>
      </c>
      <c r="E36" s="50">
        <v>747660.31</v>
      </c>
      <c r="F36" s="29">
        <f t="shared" si="1"/>
        <v>4637953.859999999</v>
      </c>
      <c r="I36" s="51"/>
      <c r="J36" s="51"/>
      <c r="K36" s="51"/>
    </row>
    <row r="37" spans="1:11" ht="12.75">
      <c r="A37" s="1" t="s">
        <v>19</v>
      </c>
      <c r="B37" s="1"/>
      <c r="C37" s="2">
        <v>388444.64</v>
      </c>
      <c r="D37" s="2">
        <v>719894.7</v>
      </c>
      <c r="E37" s="2">
        <v>157568.24</v>
      </c>
      <c r="F37" s="29">
        <f t="shared" si="1"/>
        <v>1265907.5799999998</v>
      </c>
      <c r="I37" s="51"/>
      <c r="J37" s="51"/>
      <c r="K37" s="51"/>
    </row>
    <row r="38" spans="1:11" ht="12.75">
      <c r="A38" s="1" t="s">
        <v>20</v>
      </c>
      <c r="B38" s="1"/>
      <c r="C38" s="2">
        <v>910163.84</v>
      </c>
      <c r="D38" s="2">
        <v>908889.18</v>
      </c>
      <c r="E38" s="2">
        <v>317065.84</v>
      </c>
      <c r="F38" s="29">
        <f t="shared" si="1"/>
        <v>2136118.86</v>
      </c>
      <c r="I38" s="51"/>
      <c r="J38" s="51"/>
      <c r="K38" s="51"/>
    </row>
    <row r="39" spans="1:6" ht="12.75">
      <c r="A39" s="1" t="s">
        <v>21</v>
      </c>
      <c r="B39" s="1"/>
      <c r="C39" s="2">
        <v>890659.79</v>
      </c>
      <c r="D39" s="2">
        <v>292132.73</v>
      </c>
      <c r="E39" s="2">
        <v>108300.46</v>
      </c>
      <c r="F39" s="29">
        <f t="shared" si="1"/>
        <v>1291092.98</v>
      </c>
    </row>
    <row r="40" spans="1:6" ht="13.5" thickBot="1">
      <c r="A40" s="32" t="s">
        <v>14</v>
      </c>
      <c r="B40" s="10"/>
      <c r="C40" s="28">
        <f>SUM(C34:C39)</f>
        <v>6683225.289999999</v>
      </c>
      <c r="D40" s="28">
        <f>SUM(D34:D39)</f>
        <v>6073308.93</v>
      </c>
      <c r="E40" s="28">
        <f>SUM(E34:E39)</f>
        <v>1950877.3900000001</v>
      </c>
      <c r="F40" s="28">
        <f t="shared" si="1"/>
        <v>14707411.61</v>
      </c>
    </row>
  </sheetData>
  <sheetProtection/>
  <mergeCells count="1">
    <mergeCell ref="C3:F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bestFit="1" customWidth="1"/>
    <col min="2" max="2" width="11.8515625" style="0" bestFit="1" customWidth="1"/>
    <col min="3" max="3" width="11.140625" style="0" bestFit="1" customWidth="1"/>
    <col min="4" max="4" width="10.57421875" style="0" bestFit="1" customWidth="1"/>
    <col min="5" max="5" width="15.57421875" style="0" bestFit="1" customWidth="1"/>
    <col min="6" max="6" width="14.421875" style="0" bestFit="1" customWidth="1"/>
    <col min="7" max="7" width="9.28125" style="0" customWidth="1"/>
  </cols>
  <sheetData>
    <row r="1" ht="13.5" thickBot="1">
      <c r="A1" s="46" t="s">
        <v>12</v>
      </c>
    </row>
    <row r="2" spans="1:7" ht="13.5" thickTop="1">
      <c r="A2" s="4"/>
      <c r="B2" s="43" t="s">
        <v>95</v>
      </c>
      <c r="C2" s="14"/>
      <c r="D2" s="14"/>
      <c r="E2" s="14"/>
      <c r="F2" s="14"/>
      <c r="G2" s="14"/>
    </row>
    <row r="3" spans="1:7" ht="51">
      <c r="A3" s="1"/>
      <c r="B3" s="18" t="s">
        <v>119</v>
      </c>
      <c r="C3" s="18" t="s">
        <v>117</v>
      </c>
      <c r="D3" s="6" t="s">
        <v>120</v>
      </c>
      <c r="E3" s="18" t="s">
        <v>118</v>
      </c>
      <c r="F3" s="6" t="s">
        <v>121</v>
      </c>
      <c r="G3" s="33" t="s">
        <v>14</v>
      </c>
    </row>
    <row r="4" spans="1:7" ht="12.75">
      <c r="A4" s="15" t="s">
        <v>53</v>
      </c>
      <c r="B4" s="8">
        <v>693.01</v>
      </c>
      <c r="C4" s="8">
        <v>0.13</v>
      </c>
      <c r="D4" s="8">
        <v>0</v>
      </c>
      <c r="E4" s="8">
        <v>7.49</v>
      </c>
      <c r="F4" s="8">
        <v>0</v>
      </c>
      <c r="G4" s="30">
        <v>700.63</v>
      </c>
    </row>
    <row r="5" spans="1:7" ht="12.75">
      <c r="A5" s="1" t="s">
        <v>54</v>
      </c>
      <c r="B5" s="2">
        <v>267.66</v>
      </c>
      <c r="C5" s="2">
        <v>0</v>
      </c>
      <c r="D5" s="2">
        <v>0</v>
      </c>
      <c r="E5" s="2">
        <v>30.86</v>
      </c>
      <c r="F5" s="2">
        <v>0</v>
      </c>
      <c r="G5" s="29">
        <v>298.52</v>
      </c>
    </row>
    <row r="6" spans="1:7" ht="12.75">
      <c r="A6" s="1" t="s">
        <v>55</v>
      </c>
      <c r="B6" s="2">
        <v>104.97</v>
      </c>
      <c r="C6" s="2">
        <v>0</v>
      </c>
      <c r="D6" s="2">
        <v>0</v>
      </c>
      <c r="E6" s="2">
        <v>0</v>
      </c>
      <c r="F6" s="2">
        <v>0</v>
      </c>
      <c r="G6" s="29">
        <v>104.97</v>
      </c>
    </row>
    <row r="7" spans="1:7" ht="12.75">
      <c r="A7" s="1" t="s">
        <v>56</v>
      </c>
      <c r="B7" s="2">
        <v>271.73</v>
      </c>
      <c r="C7" s="2">
        <v>0</v>
      </c>
      <c r="D7" s="2">
        <v>0</v>
      </c>
      <c r="E7" s="2">
        <v>2.55</v>
      </c>
      <c r="F7" s="2">
        <v>0</v>
      </c>
      <c r="G7" s="29">
        <v>274.28</v>
      </c>
    </row>
    <row r="8" spans="1:7" ht="12.75">
      <c r="A8" s="1" t="s">
        <v>57</v>
      </c>
      <c r="B8" s="2">
        <v>310.52</v>
      </c>
      <c r="C8" s="2">
        <v>4.04</v>
      </c>
      <c r="D8" s="2">
        <v>0</v>
      </c>
      <c r="E8" s="2">
        <v>10.95</v>
      </c>
      <c r="F8" s="2">
        <v>0</v>
      </c>
      <c r="G8" s="29">
        <v>325.51</v>
      </c>
    </row>
    <row r="9" spans="1:7" ht="12.75">
      <c r="A9" s="1" t="s">
        <v>58</v>
      </c>
      <c r="B9" s="2">
        <v>217.51</v>
      </c>
      <c r="C9" s="2">
        <v>0</v>
      </c>
      <c r="D9" s="2">
        <v>10.05</v>
      </c>
      <c r="E9" s="2">
        <v>3.69</v>
      </c>
      <c r="F9" s="2">
        <v>0</v>
      </c>
      <c r="G9" s="29">
        <v>231.26</v>
      </c>
    </row>
    <row r="10" spans="1:7" ht="12.75">
      <c r="A10" s="1" t="s">
        <v>59</v>
      </c>
      <c r="B10" s="2">
        <v>186.53</v>
      </c>
      <c r="C10" s="2">
        <v>0</v>
      </c>
      <c r="D10" s="2">
        <v>0</v>
      </c>
      <c r="E10" s="2">
        <v>13.8</v>
      </c>
      <c r="F10" s="2">
        <v>0</v>
      </c>
      <c r="G10" s="29">
        <v>200.33</v>
      </c>
    </row>
    <row r="11" spans="1:7" ht="12.75">
      <c r="A11" s="1" t="s">
        <v>60</v>
      </c>
      <c r="B11" s="2">
        <v>208.54</v>
      </c>
      <c r="C11" s="2">
        <v>25.2</v>
      </c>
      <c r="D11" s="2">
        <v>0</v>
      </c>
      <c r="E11" s="2">
        <v>28.53</v>
      </c>
      <c r="F11" s="2">
        <v>2.8</v>
      </c>
      <c r="G11" s="29">
        <v>265.07</v>
      </c>
    </row>
    <row r="12" spans="1:7" ht="12.75">
      <c r="A12" s="1" t="s">
        <v>61</v>
      </c>
      <c r="B12" s="2">
        <v>1106.78</v>
      </c>
      <c r="C12" s="2">
        <v>1673.15</v>
      </c>
      <c r="D12" s="2">
        <v>398.08</v>
      </c>
      <c r="E12" s="2">
        <v>5.61</v>
      </c>
      <c r="F12" s="2">
        <v>156.91</v>
      </c>
      <c r="G12" s="29">
        <v>3340.52</v>
      </c>
    </row>
    <row r="13" spans="1:7" ht="12.75">
      <c r="A13" s="1" t="s">
        <v>62</v>
      </c>
      <c r="B13" s="2">
        <v>207.55</v>
      </c>
      <c r="C13" s="2">
        <v>10.73</v>
      </c>
      <c r="D13" s="2">
        <v>4</v>
      </c>
      <c r="E13" s="2">
        <v>45.41</v>
      </c>
      <c r="F13" s="2">
        <v>14.35</v>
      </c>
      <c r="G13" s="29">
        <v>282.04</v>
      </c>
    </row>
    <row r="14" spans="1:7" ht="12.75">
      <c r="A14" s="1" t="s">
        <v>63</v>
      </c>
      <c r="B14" s="2">
        <v>320.98</v>
      </c>
      <c r="C14" s="2">
        <v>0</v>
      </c>
      <c r="D14" s="2">
        <v>51.12</v>
      </c>
      <c r="E14" s="2">
        <v>42.34</v>
      </c>
      <c r="F14" s="2">
        <v>0</v>
      </c>
      <c r="G14" s="29">
        <v>414.43</v>
      </c>
    </row>
    <row r="15" spans="1:7" ht="12.75">
      <c r="A15" s="1" t="s">
        <v>64</v>
      </c>
      <c r="B15" s="2">
        <v>343.94</v>
      </c>
      <c r="C15" s="2">
        <v>6.96</v>
      </c>
      <c r="D15" s="2">
        <v>0.9</v>
      </c>
      <c r="E15" s="2">
        <v>7.32</v>
      </c>
      <c r="F15" s="2">
        <v>0</v>
      </c>
      <c r="G15" s="29">
        <v>359.11</v>
      </c>
    </row>
    <row r="16" spans="1:7" ht="12.75">
      <c r="A16" s="1" t="s">
        <v>65</v>
      </c>
      <c r="B16" s="2">
        <v>87.08</v>
      </c>
      <c r="C16" s="2">
        <v>4.4</v>
      </c>
      <c r="D16" s="2">
        <v>89.94</v>
      </c>
      <c r="E16" s="2">
        <v>2.25</v>
      </c>
      <c r="F16" s="2">
        <v>2.8</v>
      </c>
      <c r="G16" s="29">
        <v>186.46</v>
      </c>
    </row>
    <row r="17" spans="1:7" ht="12.75">
      <c r="A17" s="1" t="s">
        <v>66</v>
      </c>
      <c r="B17" s="2">
        <v>345.93</v>
      </c>
      <c r="C17" s="2">
        <v>0</v>
      </c>
      <c r="D17" s="2">
        <v>8.06</v>
      </c>
      <c r="E17" s="2">
        <v>117.38</v>
      </c>
      <c r="F17" s="2">
        <v>1.2</v>
      </c>
      <c r="G17" s="29">
        <v>472.58</v>
      </c>
    </row>
    <row r="18" spans="1:7" ht="12.75">
      <c r="A18" s="1" t="s">
        <v>67</v>
      </c>
      <c r="B18" s="2">
        <v>100.45</v>
      </c>
      <c r="C18" s="2">
        <v>0</v>
      </c>
      <c r="D18" s="2">
        <v>0</v>
      </c>
      <c r="E18" s="2">
        <v>107.43</v>
      </c>
      <c r="F18" s="2">
        <v>0</v>
      </c>
      <c r="G18" s="29">
        <v>207.88</v>
      </c>
    </row>
    <row r="19" spans="1:7" ht="12.75">
      <c r="A19" s="1" t="s">
        <v>68</v>
      </c>
      <c r="B19" s="2">
        <v>86.84</v>
      </c>
      <c r="C19" s="2">
        <v>0.9</v>
      </c>
      <c r="D19" s="2">
        <v>0</v>
      </c>
      <c r="E19" s="2">
        <v>0.59</v>
      </c>
      <c r="F19" s="2">
        <v>0</v>
      </c>
      <c r="G19" s="29">
        <v>88.33</v>
      </c>
    </row>
    <row r="20" spans="1:7" ht="12.75">
      <c r="A20" s="1" t="s">
        <v>69</v>
      </c>
      <c r="B20" s="2">
        <v>4.53</v>
      </c>
      <c r="C20" s="2">
        <v>0</v>
      </c>
      <c r="D20" s="2">
        <v>0.3</v>
      </c>
      <c r="E20" s="2">
        <v>12.48</v>
      </c>
      <c r="F20" s="2">
        <v>0</v>
      </c>
      <c r="G20" s="29">
        <v>17.32</v>
      </c>
    </row>
    <row r="21" spans="1:7" ht="12.75">
      <c r="A21" s="1" t="s">
        <v>16</v>
      </c>
      <c r="B21" s="2">
        <v>2302.99</v>
      </c>
      <c r="C21" s="2">
        <v>50.27</v>
      </c>
      <c r="D21" s="2">
        <v>6.33</v>
      </c>
      <c r="E21" s="2">
        <v>12.57</v>
      </c>
      <c r="F21" s="2">
        <v>0</v>
      </c>
      <c r="G21" s="29">
        <v>2372.15</v>
      </c>
    </row>
    <row r="22" spans="1:7" ht="12.75">
      <c r="A22" s="1" t="s">
        <v>17</v>
      </c>
      <c r="B22" s="2">
        <v>1307.78</v>
      </c>
      <c r="C22" s="2">
        <v>15.1</v>
      </c>
      <c r="D22" s="2">
        <v>6.06</v>
      </c>
      <c r="E22" s="2">
        <v>6.68</v>
      </c>
      <c r="F22" s="2">
        <v>0</v>
      </c>
      <c r="G22" s="29">
        <v>1335.61</v>
      </c>
    </row>
    <row r="23" spans="1:7" ht="12.75">
      <c r="A23" s="1" t="s">
        <v>18</v>
      </c>
      <c r="B23" s="2">
        <v>1336.68</v>
      </c>
      <c r="C23" s="2">
        <v>1172.82</v>
      </c>
      <c r="D23" s="2">
        <v>12.76</v>
      </c>
      <c r="E23" s="2">
        <v>0</v>
      </c>
      <c r="F23" s="2">
        <v>95.94</v>
      </c>
      <c r="G23" s="29">
        <v>2618.2</v>
      </c>
    </row>
    <row r="24" spans="1:7" ht="12.75">
      <c r="A24" s="1" t="s">
        <v>70</v>
      </c>
      <c r="B24" s="2">
        <v>544.95</v>
      </c>
      <c r="C24" s="2">
        <v>24.74</v>
      </c>
      <c r="D24" s="2">
        <v>0</v>
      </c>
      <c r="E24" s="2">
        <v>3.47</v>
      </c>
      <c r="F24" s="2">
        <v>0</v>
      </c>
      <c r="G24" s="29">
        <v>573.17</v>
      </c>
    </row>
    <row r="25" spans="1:7" ht="12.75">
      <c r="A25" s="1" t="s">
        <v>20</v>
      </c>
      <c r="B25" s="2">
        <v>1044.32</v>
      </c>
      <c r="C25" s="2">
        <v>57.52</v>
      </c>
      <c r="D25" s="2">
        <v>0.36</v>
      </c>
      <c r="E25" s="2">
        <v>59.23</v>
      </c>
      <c r="F25" s="2">
        <v>11.92</v>
      </c>
      <c r="G25" s="29">
        <v>1173.34</v>
      </c>
    </row>
    <row r="26" spans="1:7" ht="12.75">
      <c r="A26" s="1" t="s">
        <v>71</v>
      </c>
      <c r="B26" s="2">
        <v>1001.72</v>
      </c>
      <c r="C26" s="2">
        <v>4.26</v>
      </c>
      <c r="D26" s="2">
        <v>131.75</v>
      </c>
      <c r="E26" s="2">
        <v>52.05</v>
      </c>
      <c r="F26" s="2">
        <v>3.68</v>
      </c>
      <c r="G26" s="29">
        <v>1193.46</v>
      </c>
    </row>
    <row r="27" spans="1:7" ht="12.75">
      <c r="A27" s="1" t="s">
        <v>72</v>
      </c>
      <c r="B27" s="2">
        <v>253.35</v>
      </c>
      <c r="C27" s="2">
        <v>29.44</v>
      </c>
      <c r="D27" s="2">
        <v>15.1</v>
      </c>
      <c r="E27" s="2">
        <v>23.85</v>
      </c>
      <c r="F27" s="2">
        <v>0</v>
      </c>
      <c r="G27" s="29">
        <v>321.73</v>
      </c>
    </row>
    <row r="28" spans="1:7" ht="13.5" thickBot="1">
      <c r="A28" s="32" t="s">
        <v>73</v>
      </c>
      <c r="B28" s="28">
        <v>12656.34</v>
      </c>
      <c r="C28" s="28">
        <v>3079.63</v>
      </c>
      <c r="D28" s="28">
        <v>734.8</v>
      </c>
      <c r="E28" s="28">
        <v>596.52</v>
      </c>
      <c r="F28" s="28">
        <v>289.6</v>
      </c>
      <c r="G28" s="28">
        <v>17356.89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bestFit="1" customWidth="1"/>
    <col min="2" max="2" width="13.7109375" style="0" bestFit="1" customWidth="1"/>
    <col min="3" max="3" width="16.28125" style="0" bestFit="1" customWidth="1"/>
    <col min="4" max="4" width="17.7109375" style="0" bestFit="1" customWidth="1"/>
    <col min="5" max="5" width="16.8515625" style="0" bestFit="1" customWidth="1"/>
    <col min="6" max="6" width="17.7109375" style="0" bestFit="1" customWidth="1"/>
    <col min="7" max="7" width="11.140625" style="0" customWidth="1"/>
    <col min="8" max="8" width="10.00390625" style="0" customWidth="1"/>
  </cols>
  <sheetData>
    <row r="1" ht="13.5" thickBot="1">
      <c r="A1" s="46" t="s">
        <v>10</v>
      </c>
    </row>
    <row r="2" spans="1:8" ht="13.5" thickTop="1">
      <c r="A2" s="4"/>
      <c r="B2" s="43" t="s">
        <v>140</v>
      </c>
      <c r="C2" s="14"/>
      <c r="D2" s="14"/>
      <c r="E2" s="14"/>
      <c r="F2" s="14"/>
      <c r="G2" s="14"/>
      <c r="H2" s="14"/>
    </row>
    <row r="3" spans="1:8" ht="25.5">
      <c r="A3" s="1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33" t="s">
        <v>14</v>
      </c>
    </row>
    <row r="4" spans="1:8" ht="12.75">
      <c r="A4" s="15" t="s">
        <v>53</v>
      </c>
      <c r="B4" s="8">
        <v>136.01</v>
      </c>
      <c r="C4" s="8">
        <v>59.39</v>
      </c>
      <c r="D4" s="8">
        <v>0.18</v>
      </c>
      <c r="E4" s="8">
        <v>473.68</v>
      </c>
      <c r="F4" s="8">
        <v>27.86</v>
      </c>
      <c r="G4" s="8">
        <v>3.51</v>
      </c>
      <c r="H4" s="30">
        <v>700.63</v>
      </c>
    </row>
    <row r="5" spans="1:8" ht="12.75">
      <c r="A5" s="1" t="s">
        <v>54</v>
      </c>
      <c r="B5" s="2">
        <v>70.58</v>
      </c>
      <c r="C5" s="2">
        <v>141.92</v>
      </c>
      <c r="D5" s="2">
        <v>0</v>
      </c>
      <c r="E5" s="2">
        <v>52.99</v>
      </c>
      <c r="F5" s="2">
        <v>29.8</v>
      </c>
      <c r="G5" s="2">
        <v>3.24</v>
      </c>
      <c r="H5" s="29">
        <v>298.52</v>
      </c>
    </row>
    <row r="6" spans="1:8" ht="12.75">
      <c r="A6" s="1" t="s">
        <v>55</v>
      </c>
      <c r="B6" s="2">
        <v>9.35</v>
      </c>
      <c r="C6" s="2">
        <v>0</v>
      </c>
      <c r="D6" s="2">
        <v>0</v>
      </c>
      <c r="E6" s="2">
        <v>0</v>
      </c>
      <c r="F6" s="2">
        <v>86.93</v>
      </c>
      <c r="G6" s="2">
        <v>8.69</v>
      </c>
      <c r="H6" s="29">
        <v>104.97</v>
      </c>
    </row>
    <row r="7" spans="1:8" ht="12.75">
      <c r="A7" s="1" t="s">
        <v>56</v>
      </c>
      <c r="B7" s="2">
        <v>69.54</v>
      </c>
      <c r="C7" s="2">
        <v>183.47</v>
      </c>
      <c r="D7" s="2">
        <v>0</v>
      </c>
      <c r="E7" s="2">
        <v>6.85</v>
      </c>
      <c r="F7" s="2">
        <v>13.59</v>
      </c>
      <c r="G7" s="2">
        <v>0.84</v>
      </c>
      <c r="H7" s="29">
        <v>274.28</v>
      </c>
    </row>
    <row r="8" spans="1:8" ht="12.75">
      <c r="A8" s="1" t="s">
        <v>57</v>
      </c>
      <c r="B8" s="2">
        <v>26.3</v>
      </c>
      <c r="C8" s="2">
        <v>268.38</v>
      </c>
      <c r="D8" s="2">
        <v>6.33</v>
      </c>
      <c r="E8" s="2">
        <v>0</v>
      </c>
      <c r="F8" s="2">
        <v>23.67</v>
      </c>
      <c r="G8" s="2">
        <v>0.84</v>
      </c>
      <c r="H8" s="29">
        <v>325.51</v>
      </c>
    </row>
    <row r="9" spans="1:8" ht="12.75">
      <c r="A9" s="1" t="s">
        <v>58</v>
      </c>
      <c r="B9" s="2">
        <v>4.03</v>
      </c>
      <c r="C9" s="2">
        <v>157.34</v>
      </c>
      <c r="D9" s="2">
        <v>4.57</v>
      </c>
      <c r="E9" s="2">
        <v>21.31</v>
      </c>
      <c r="F9" s="2">
        <v>16.68</v>
      </c>
      <c r="G9" s="2">
        <v>27.33</v>
      </c>
      <c r="H9" s="29">
        <v>231.26</v>
      </c>
    </row>
    <row r="10" spans="1:8" ht="12.75">
      <c r="A10" s="1" t="s">
        <v>59</v>
      </c>
      <c r="B10" s="2">
        <v>56.03</v>
      </c>
      <c r="C10" s="2">
        <v>65.01</v>
      </c>
      <c r="D10" s="2">
        <v>3.93</v>
      </c>
      <c r="E10" s="2">
        <v>54.43</v>
      </c>
      <c r="F10" s="2">
        <v>16.83</v>
      </c>
      <c r="G10" s="2">
        <v>4.1</v>
      </c>
      <c r="H10" s="29">
        <v>200.33</v>
      </c>
    </row>
    <row r="11" spans="1:8" ht="12.75">
      <c r="A11" s="1" t="s">
        <v>60</v>
      </c>
      <c r="B11" s="2">
        <v>79.37</v>
      </c>
      <c r="C11" s="2">
        <v>74.84</v>
      </c>
      <c r="D11" s="2">
        <v>29.17</v>
      </c>
      <c r="E11" s="2">
        <v>72.69</v>
      </c>
      <c r="F11" s="2">
        <v>9.01</v>
      </c>
      <c r="G11" s="2">
        <v>0</v>
      </c>
      <c r="H11" s="29">
        <v>265.07</v>
      </c>
    </row>
    <row r="12" spans="1:8" ht="12.75">
      <c r="A12" s="1" t="s">
        <v>61</v>
      </c>
      <c r="B12" s="2">
        <v>151.72</v>
      </c>
      <c r="C12" s="2">
        <v>79.5</v>
      </c>
      <c r="D12" s="2">
        <v>2820.69</v>
      </c>
      <c r="E12" s="2">
        <v>160.27</v>
      </c>
      <c r="F12" s="2">
        <v>111.22</v>
      </c>
      <c r="G12" s="2">
        <v>17.13</v>
      </c>
      <c r="H12" s="29">
        <v>3340.52</v>
      </c>
    </row>
    <row r="13" spans="1:8" ht="12.75">
      <c r="A13" s="1" t="s">
        <v>62</v>
      </c>
      <c r="B13" s="2">
        <v>0.92</v>
      </c>
      <c r="C13" s="2">
        <v>17.98</v>
      </c>
      <c r="D13" s="2">
        <v>34.85</v>
      </c>
      <c r="E13" s="2">
        <v>0</v>
      </c>
      <c r="F13" s="2">
        <v>185.03</v>
      </c>
      <c r="G13" s="2">
        <v>43.26</v>
      </c>
      <c r="H13" s="29">
        <v>282.04</v>
      </c>
    </row>
    <row r="14" spans="1:8" ht="12.75">
      <c r="A14" s="1" t="s">
        <v>63</v>
      </c>
      <c r="B14" s="2">
        <v>18.99</v>
      </c>
      <c r="C14" s="2">
        <v>19.63</v>
      </c>
      <c r="D14" s="2">
        <v>4.57</v>
      </c>
      <c r="E14" s="2">
        <v>11.37</v>
      </c>
      <c r="F14" s="2">
        <v>109.09</v>
      </c>
      <c r="G14" s="2">
        <v>250.78</v>
      </c>
      <c r="H14" s="29">
        <v>414.43</v>
      </c>
    </row>
    <row r="15" spans="1:8" ht="12.75">
      <c r="A15" s="1" t="s">
        <v>64</v>
      </c>
      <c r="B15" s="2">
        <v>19.8</v>
      </c>
      <c r="C15" s="2">
        <v>18.92</v>
      </c>
      <c r="D15" s="2">
        <v>3.03</v>
      </c>
      <c r="E15" s="2">
        <v>0</v>
      </c>
      <c r="F15" s="2">
        <v>249.5</v>
      </c>
      <c r="G15" s="2">
        <v>67.87</v>
      </c>
      <c r="H15" s="29">
        <v>359.11</v>
      </c>
    </row>
    <row r="16" spans="1:8" ht="12.75">
      <c r="A16" s="1" t="s">
        <v>65</v>
      </c>
      <c r="B16" s="2">
        <v>1.84</v>
      </c>
      <c r="C16" s="2">
        <v>7.51</v>
      </c>
      <c r="D16" s="2">
        <v>107.1</v>
      </c>
      <c r="E16" s="2">
        <v>0</v>
      </c>
      <c r="F16" s="2">
        <v>61.15</v>
      </c>
      <c r="G16" s="2">
        <v>8.86</v>
      </c>
      <c r="H16" s="29">
        <v>186.46</v>
      </c>
    </row>
    <row r="17" spans="1:8" ht="12.75">
      <c r="A17" s="1" t="s">
        <v>66</v>
      </c>
      <c r="B17" s="2">
        <v>105.54</v>
      </c>
      <c r="C17" s="2">
        <v>18.51</v>
      </c>
      <c r="D17" s="2">
        <v>21.94</v>
      </c>
      <c r="E17" s="2">
        <v>7.1</v>
      </c>
      <c r="F17" s="2">
        <v>310.91</v>
      </c>
      <c r="G17" s="2">
        <v>8.57</v>
      </c>
      <c r="H17" s="29">
        <v>472.58</v>
      </c>
    </row>
    <row r="18" spans="1:8" ht="12.75">
      <c r="A18" s="1" t="s">
        <v>67</v>
      </c>
      <c r="B18" s="2">
        <v>188</v>
      </c>
      <c r="C18" s="2">
        <v>13.38</v>
      </c>
      <c r="D18" s="2">
        <v>0</v>
      </c>
      <c r="E18" s="2">
        <v>4.9</v>
      </c>
      <c r="F18" s="2">
        <v>1.61</v>
      </c>
      <c r="G18" s="2">
        <v>0</v>
      </c>
      <c r="H18" s="29">
        <v>207.88</v>
      </c>
    </row>
    <row r="19" spans="1:8" ht="12.75">
      <c r="A19" s="1" t="s">
        <v>68</v>
      </c>
      <c r="B19" s="2">
        <v>82.63</v>
      </c>
      <c r="C19" s="2">
        <v>3.95</v>
      </c>
      <c r="D19" s="2">
        <v>1.75</v>
      </c>
      <c r="E19" s="2">
        <v>0</v>
      </c>
      <c r="F19" s="2">
        <v>0</v>
      </c>
      <c r="G19" s="2">
        <v>0</v>
      </c>
      <c r="H19" s="29">
        <v>88.33</v>
      </c>
    </row>
    <row r="20" spans="1:8" ht="12.75">
      <c r="A20" s="1" t="s">
        <v>69</v>
      </c>
      <c r="B20" s="2">
        <v>0</v>
      </c>
      <c r="C20" s="2">
        <v>0.19</v>
      </c>
      <c r="D20" s="2">
        <v>0</v>
      </c>
      <c r="E20" s="2">
        <v>0</v>
      </c>
      <c r="F20" s="2">
        <v>12.48</v>
      </c>
      <c r="G20" s="2">
        <v>4.64</v>
      </c>
      <c r="H20" s="29">
        <v>17.32</v>
      </c>
    </row>
    <row r="21" spans="1:8" ht="12.75">
      <c r="A21" s="1" t="s">
        <v>16</v>
      </c>
      <c r="B21" s="2">
        <v>1810.93</v>
      </c>
      <c r="C21" s="2">
        <v>243.54</v>
      </c>
      <c r="D21" s="2">
        <v>248.96</v>
      </c>
      <c r="E21" s="2">
        <v>47.2</v>
      </c>
      <c r="F21" s="2">
        <v>8.23</v>
      </c>
      <c r="G21" s="2">
        <v>13.29</v>
      </c>
      <c r="H21" s="29">
        <v>2372.15</v>
      </c>
    </row>
    <row r="22" spans="1:8" ht="12.75">
      <c r="A22" s="1" t="s">
        <v>17</v>
      </c>
      <c r="B22" s="2">
        <v>403.51</v>
      </c>
      <c r="C22" s="2">
        <v>885.04</v>
      </c>
      <c r="D22" s="2">
        <v>15.56</v>
      </c>
      <c r="E22" s="2">
        <v>19.78</v>
      </c>
      <c r="F22" s="2">
        <v>9.82</v>
      </c>
      <c r="G22" s="2">
        <v>1.92</v>
      </c>
      <c r="H22" s="29">
        <v>1335.61</v>
      </c>
    </row>
    <row r="23" spans="1:8" ht="12.75">
      <c r="A23" s="1" t="s">
        <v>18</v>
      </c>
      <c r="B23" s="2">
        <v>161.15</v>
      </c>
      <c r="C23" s="2">
        <v>69.27</v>
      </c>
      <c r="D23" s="2">
        <v>2237.69</v>
      </c>
      <c r="E23" s="2">
        <v>130.85</v>
      </c>
      <c r="F23" s="2">
        <v>16.15</v>
      </c>
      <c r="G23" s="2">
        <v>3.09</v>
      </c>
      <c r="H23" s="29">
        <v>2618.2</v>
      </c>
    </row>
    <row r="24" spans="1:8" ht="12.75">
      <c r="A24" s="1" t="s">
        <v>70</v>
      </c>
      <c r="B24" s="2">
        <v>93.79</v>
      </c>
      <c r="C24" s="2">
        <v>17.5</v>
      </c>
      <c r="D24" s="2">
        <v>4.63</v>
      </c>
      <c r="E24" s="2">
        <v>456.45</v>
      </c>
      <c r="F24" s="2">
        <v>0.8</v>
      </c>
      <c r="G24" s="2">
        <v>0</v>
      </c>
      <c r="H24" s="29">
        <v>573.17</v>
      </c>
    </row>
    <row r="25" spans="1:8" ht="12.75">
      <c r="A25" s="1" t="s">
        <v>20</v>
      </c>
      <c r="B25" s="2">
        <v>13.01</v>
      </c>
      <c r="C25" s="2">
        <v>90.83</v>
      </c>
      <c r="D25" s="2">
        <v>95.2</v>
      </c>
      <c r="E25" s="2">
        <v>2.84</v>
      </c>
      <c r="F25" s="2">
        <v>953.92</v>
      </c>
      <c r="G25" s="2">
        <v>17.55</v>
      </c>
      <c r="H25" s="29">
        <v>1173.34</v>
      </c>
    </row>
    <row r="26" spans="1:8" ht="12.75">
      <c r="A26" s="1" t="s">
        <v>71</v>
      </c>
      <c r="B26" s="2">
        <v>25.41</v>
      </c>
      <c r="C26" s="2">
        <v>7.27</v>
      </c>
      <c r="D26" s="2">
        <v>13.49</v>
      </c>
      <c r="E26" s="2">
        <v>0</v>
      </c>
      <c r="F26" s="2">
        <v>95.52</v>
      </c>
      <c r="G26" s="2">
        <v>1051.77</v>
      </c>
      <c r="H26" s="29">
        <v>1193.46</v>
      </c>
    </row>
    <row r="27" spans="1:8" ht="12.75">
      <c r="A27" s="1" t="s">
        <v>72</v>
      </c>
      <c r="B27" s="2">
        <v>22.98</v>
      </c>
      <c r="C27" s="2">
        <v>11.13</v>
      </c>
      <c r="D27" s="2">
        <v>195.83</v>
      </c>
      <c r="E27" s="2">
        <v>9.14</v>
      </c>
      <c r="F27" s="2">
        <v>63.48</v>
      </c>
      <c r="G27" s="2">
        <v>19.19</v>
      </c>
      <c r="H27" s="29">
        <v>321.73</v>
      </c>
    </row>
    <row r="28" spans="1:8" ht="13.5" thickBot="1">
      <c r="A28" s="32" t="s">
        <v>73</v>
      </c>
      <c r="B28" s="28">
        <v>3551.42</v>
      </c>
      <c r="C28" s="28">
        <v>2454.5</v>
      </c>
      <c r="D28" s="28">
        <v>5849.43</v>
      </c>
      <c r="E28" s="28">
        <v>1531.84</v>
      </c>
      <c r="F28" s="28">
        <v>2413.25</v>
      </c>
      <c r="G28" s="28">
        <v>1556.45</v>
      </c>
      <c r="H28" s="28">
        <v>17356.89</v>
      </c>
    </row>
  </sheetData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41.7109375" style="0" bestFit="1" customWidth="1"/>
    <col min="2" max="2" width="13.7109375" style="0" bestFit="1" customWidth="1"/>
    <col min="3" max="3" width="16.28125" style="0" bestFit="1" customWidth="1"/>
    <col min="4" max="4" width="17.7109375" style="0" bestFit="1" customWidth="1"/>
    <col min="5" max="5" width="16.8515625" style="0" bestFit="1" customWidth="1"/>
    <col min="6" max="6" width="17.7109375" style="0" bestFit="1" customWidth="1"/>
    <col min="7" max="7" width="9.8515625" style="0" bestFit="1" customWidth="1"/>
  </cols>
  <sheetData>
    <row r="1" ht="13.5" thickBot="1">
      <c r="A1" t="s">
        <v>11</v>
      </c>
    </row>
    <row r="2" spans="1:8" ht="13.5" thickTop="1">
      <c r="A2" s="4"/>
      <c r="B2" s="43" t="s">
        <v>111</v>
      </c>
      <c r="C2" s="14"/>
      <c r="D2" s="14"/>
      <c r="E2" s="14"/>
      <c r="F2" s="14"/>
      <c r="G2" s="14"/>
      <c r="H2" s="31"/>
    </row>
    <row r="3" spans="1:8" ht="25.5">
      <c r="A3" s="1"/>
      <c r="B3" s="6" t="s">
        <v>16</v>
      </c>
      <c r="C3" s="6" t="s">
        <v>17</v>
      </c>
      <c r="D3" s="6" t="s">
        <v>18</v>
      </c>
      <c r="E3" s="6" t="s">
        <v>122</v>
      </c>
      <c r="F3" s="6" t="s">
        <v>20</v>
      </c>
      <c r="G3" s="6" t="s">
        <v>21</v>
      </c>
      <c r="H3" s="33" t="s">
        <v>14</v>
      </c>
    </row>
    <row r="4" spans="1:8" ht="12.75">
      <c r="A4" s="15" t="s">
        <v>74</v>
      </c>
      <c r="B4" s="8">
        <v>2905.98</v>
      </c>
      <c r="C4" s="8">
        <v>275.83</v>
      </c>
      <c r="D4" s="8">
        <v>84.25</v>
      </c>
      <c r="E4" s="8">
        <v>129.22</v>
      </c>
      <c r="F4" s="8">
        <v>35.19</v>
      </c>
      <c r="G4" s="8">
        <v>29.3</v>
      </c>
      <c r="H4" s="30">
        <f>SUM(B4:G4)</f>
        <v>3459.77</v>
      </c>
    </row>
    <row r="5" spans="1:8" ht="12.75">
      <c r="A5" s="1" t="s">
        <v>75</v>
      </c>
      <c r="B5" s="2">
        <v>322.95</v>
      </c>
      <c r="C5" s="2">
        <v>1881.44</v>
      </c>
      <c r="D5" s="2">
        <v>71.47</v>
      </c>
      <c r="E5" s="2">
        <v>35.02</v>
      </c>
      <c r="F5" s="2">
        <v>12.38</v>
      </c>
      <c r="G5" s="2">
        <v>19.63</v>
      </c>
      <c r="H5" s="29">
        <f aca="true" t="shared" si="0" ref="H5:H10">SUM(B5:G5)</f>
        <v>2342.89</v>
      </c>
    </row>
    <row r="6" spans="1:8" ht="12.75">
      <c r="A6" s="1" t="s">
        <v>76</v>
      </c>
      <c r="B6" s="2">
        <v>136.73</v>
      </c>
      <c r="C6" s="2">
        <v>90.42</v>
      </c>
      <c r="D6" s="2">
        <v>5559.91</v>
      </c>
      <c r="E6" s="2">
        <v>106.81</v>
      </c>
      <c r="F6" s="2">
        <v>62.54</v>
      </c>
      <c r="G6" s="2">
        <v>2.83</v>
      </c>
      <c r="H6" s="29">
        <f t="shared" si="0"/>
        <v>5959.24</v>
      </c>
    </row>
    <row r="7" spans="1:8" ht="12.75">
      <c r="A7" s="1" t="s">
        <v>77</v>
      </c>
      <c r="B7" s="2">
        <v>90.8</v>
      </c>
      <c r="C7" s="2">
        <v>49</v>
      </c>
      <c r="D7" s="2">
        <v>2.51</v>
      </c>
      <c r="E7" s="2">
        <v>1204.27</v>
      </c>
      <c r="F7" s="2">
        <v>4.77</v>
      </c>
      <c r="G7" s="2">
        <v>0</v>
      </c>
      <c r="H7" s="29">
        <f t="shared" si="0"/>
        <v>1351.35</v>
      </c>
    </row>
    <row r="8" spans="1:8" ht="12.75">
      <c r="A8" s="1" t="s">
        <v>78</v>
      </c>
      <c r="B8" s="2">
        <v>60.12</v>
      </c>
      <c r="C8" s="2">
        <v>133.93</v>
      </c>
      <c r="D8" s="2">
        <v>113.73</v>
      </c>
      <c r="E8" s="2">
        <v>55.67</v>
      </c>
      <c r="F8" s="2">
        <v>2204.91</v>
      </c>
      <c r="G8" s="2">
        <v>155</v>
      </c>
      <c r="H8" s="29">
        <f t="shared" si="0"/>
        <v>2723.3599999999997</v>
      </c>
    </row>
    <row r="9" spans="1:8" ht="12.75">
      <c r="A9" s="1" t="s">
        <v>79</v>
      </c>
      <c r="B9" s="2">
        <v>34.86</v>
      </c>
      <c r="C9" s="2">
        <v>23.88</v>
      </c>
      <c r="D9" s="2">
        <v>17.56</v>
      </c>
      <c r="E9" s="2">
        <v>0.43</v>
      </c>
      <c r="F9" s="2">
        <v>93.66</v>
      </c>
      <c r="G9" s="2">
        <v>1349.69</v>
      </c>
      <c r="H9" s="29">
        <f t="shared" si="0"/>
        <v>1520.08</v>
      </c>
    </row>
    <row r="10" spans="1:8" ht="13.5" thickBot="1">
      <c r="A10" s="32" t="s">
        <v>14</v>
      </c>
      <c r="B10" s="28">
        <f aca="true" t="shared" si="1" ref="B10:G10">SUM(B4:B9)</f>
        <v>3551.44</v>
      </c>
      <c r="C10" s="28">
        <f t="shared" si="1"/>
        <v>2454.5</v>
      </c>
      <c r="D10" s="28">
        <f t="shared" si="1"/>
        <v>5849.43</v>
      </c>
      <c r="E10" s="28">
        <f t="shared" si="1"/>
        <v>1531.42</v>
      </c>
      <c r="F10" s="28">
        <f t="shared" si="1"/>
        <v>2413.45</v>
      </c>
      <c r="G10" s="28">
        <f t="shared" si="1"/>
        <v>1556.45</v>
      </c>
      <c r="H10" s="28">
        <f t="shared" si="0"/>
        <v>17356.690000000002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4.00390625" style="0" bestFit="1" customWidth="1"/>
  </cols>
  <sheetData>
    <row r="1" ht="12.75">
      <c r="A1" s="3" t="s">
        <v>0</v>
      </c>
    </row>
    <row r="2" ht="12.75">
      <c r="A2" s="11" t="s">
        <v>1</v>
      </c>
    </row>
    <row r="3" ht="12.75">
      <c r="A3" s="12" t="s">
        <v>2</v>
      </c>
    </row>
    <row r="4" ht="12.75">
      <c r="A4" s="13" t="s">
        <v>144</v>
      </c>
    </row>
    <row r="5" ht="12.75">
      <c r="A5" s="12" t="s">
        <v>143</v>
      </c>
    </row>
    <row r="6" ht="12.75">
      <c r="A6" s="12" t="s">
        <v>3</v>
      </c>
    </row>
    <row r="7" ht="12.75">
      <c r="A7" s="12" t="s">
        <v>4</v>
      </c>
    </row>
    <row r="8" ht="12.75">
      <c r="A8" s="11" t="s">
        <v>137</v>
      </c>
    </row>
    <row r="9" ht="12.75">
      <c r="A9" s="11" t="s">
        <v>5</v>
      </c>
    </row>
    <row r="10" ht="12.75">
      <c r="A10" s="11" t="s">
        <v>6</v>
      </c>
    </row>
    <row r="11" ht="12.75">
      <c r="A11" s="12" t="s">
        <v>7</v>
      </c>
    </row>
    <row r="12" ht="12.75">
      <c r="A12" s="12" t="s">
        <v>8</v>
      </c>
    </row>
    <row r="13" ht="12.75">
      <c r="A13" s="12" t="s">
        <v>9</v>
      </c>
    </row>
    <row r="14" ht="12.75">
      <c r="A14" s="12" t="s">
        <v>12</v>
      </c>
    </row>
    <row r="15" ht="12.75">
      <c r="A15" s="11" t="s">
        <v>10</v>
      </c>
    </row>
    <row r="16" ht="12.75">
      <c r="A16" s="11" t="s">
        <v>11</v>
      </c>
    </row>
  </sheetData>
  <sheetProtection/>
  <hyperlinks>
    <hyperlink ref="A2" location="'Tabel 1'!A1" display="Tabel 1 (2008) FoU-omkostninger fordelt på sektor, hovedområde og udgiftsart, 1.000 kr."/>
    <hyperlink ref="A3" location="'Tabel 2'!A1" display="Tabel 2 (2008) FoU-omkostninger fordelt på sektor, hovedområde og finansieringsform, 1.000 kr."/>
    <hyperlink ref="A4" location="'Tabel 3'!A1" display="Tabel 3 (2008) Internt fanansierede FoU-omkostninger fordelt på sektor, hovedområde og finansieringsform, 1.000 kr."/>
    <hyperlink ref="A5" location="'Tabel 4'!A1" display="Tabel 4 (2008) Eksternt fanansierede FoU-omkostninger fordelt på sektor, hovedområde og finansieringsform, 1.000 kr."/>
    <hyperlink ref="A6" location="'Tabel 5'!A1" display="Tabel 5 (2008) FoU personale, FoU årsværk og FoU omkostninger fordelt på hovedområde og region. Antal årsværk og 1.000 kr."/>
    <hyperlink ref="A7" location="'Tabel 6'!A1" display="Tabel 6 (2008) FoU personale og FoU årsværk fordelt på sektor, hovedområde, personalekategori og køn. Antal personer og antal årsværk"/>
    <hyperlink ref="A8" location="'Tabel 13'!A1" display="Tabel 13 (2008) FoU personale og FoU årsværk udført af personale på højere læreanstalter under universitetsloven fordelt på institution, stillingskategori og køn. Antal personer og antal årsværk"/>
    <hyperlink ref="A9" location="'Tabel 19'!A1" display="Tabel 19 (2008) Ph.D stipendiater opdelt på køn fordelt på sektor og hovedområde. Antal personer og FoU årsværk."/>
    <hyperlink ref="A10" location="'Tabel 20'!A1" display="Tabel 20 (2008) Personer under 35 år og udenlandske statsborgere fordelt på sektor og hovedområde. Antal personer "/>
    <hyperlink ref="A11" location="'Tabel 21a'!A1" display="Tabel 21a (2008) FoU personale, FoU årsværk og FoU omkostninger for institutioner under universitetsloven. Fou ansatte, antal årsværk og 1.000 kr."/>
    <hyperlink ref="A12" location="'Tabel 22'!A1" display="Tabel 22 (2008) FoU årsværk fordelt på sektor, hovedområde og forskningsart. Antal årsværk"/>
    <hyperlink ref="A13" location="'Tabel 23'!A1" display="Tabel 23 (2008) FoU omkostninger fordelt på sektor, hovedområde og forskningsart. 1.000 kr."/>
    <hyperlink ref="A14" location="'Tabel 24'!A1" display="Tabel 24 (2008) FoU årsværk fordelt på formål og sektor. Årsværk"/>
    <hyperlink ref="A15" location="'Tabel 25'!A1" display="Tabel 25 (2008) FoU årsværk fordelt på formål og hovedområde. Årsværk og pct."/>
    <hyperlink ref="A16" location="'Tabel 27'!A1" display="Tabel 27 (2008) FoU årsværk fordelt på enhedernes primære hovedområde og på hovedområde ud fra deres fagfordeling. Antal årsværk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6.8515625" style="2" customWidth="1"/>
    <col min="2" max="2" width="23.00390625" style="2" customWidth="1"/>
    <col min="3" max="3" width="10.00390625" style="2" bestFit="1" customWidth="1"/>
    <col min="4" max="4" width="8.57421875" style="2" bestFit="1" customWidth="1"/>
    <col min="5" max="5" width="13.8515625" style="2" customWidth="1"/>
    <col min="6" max="6" width="12.140625" style="2" bestFit="1" customWidth="1"/>
    <col min="7" max="7" width="15.28125" style="2" customWidth="1"/>
    <col min="8" max="8" width="9.8515625" style="2" bestFit="1" customWidth="1"/>
    <col min="9" max="9" width="13.57421875" style="2" customWidth="1"/>
    <col min="10" max="12" width="14.00390625" style="2" bestFit="1" customWidth="1"/>
    <col min="13" max="13" width="10.140625" style="34" bestFit="1" customWidth="1"/>
    <col min="14" max="16384" width="10.28125" style="2" customWidth="1"/>
  </cols>
  <sheetData>
    <row r="1" ht="13.5" thickBot="1">
      <c r="A1" s="46" t="s">
        <v>1</v>
      </c>
    </row>
    <row r="2" spans="1:13" ht="39" thickTop="1">
      <c r="A2" s="4"/>
      <c r="B2" s="5"/>
      <c r="C2" s="5" t="s">
        <v>13</v>
      </c>
      <c r="D2" s="5" t="s">
        <v>127</v>
      </c>
      <c r="E2" s="5" t="s">
        <v>83</v>
      </c>
      <c r="F2" s="5" t="s">
        <v>84</v>
      </c>
      <c r="G2" s="5" t="s">
        <v>85</v>
      </c>
      <c r="H2" s="5" t="s">
        <v>82</v>
      </c>
      <c r="I2" s="5" t="s">
        <v>81</v>
      </c>
      <c r="J2" s="5" t="s">
        <v>86</v>
      </c>
      <c r="K2" s="5" t="s">
        <v>87</v>
      </c>
      <c r="L2" s="5" t="s">
        <v>88</v>
      </c>
      <c r="M2" s="36" t="s">
        <v>14</v>
      </c>
    </row>
    <row r="3" spans="1:13" ht="14.25" customHeight="1">
      <c r="A3" s="7"/>
      <c r="B3" s="7"/>
      <c r="C3" s="55" t="s">
        <v>80</v>
      </c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" ht="14.25" customHeight="1">
      <c r="A4" s="21" t="s">
        <v>95</v>
      </c>
      <c r="B4" s="21" t="s">
        <v>111</v>
      </c>
    </row>
    <row r="5" spans="1:13" ht="12.75">
      <c r="A5" s="1" t="s">
        <v>15</v>
      </c>
      <c r="C5" s="29">
        <f>C6+C7+C8+C9+C10+C11</f>
        <v>5889655.68</v>
      </c>
      <c r="D5" s="29">
        <f aca="true" t="shared" si="0" ref="D5:L5">D6+D7+D8+D9+D10+D11</f>
        <v>136194</v>
      </c>
      <c r="E5" s="29">
        <f t="shared" si="0"/>
        <v>2016953.76</v>
      </c>
      <c r="F5" s="29">
        <f t="shared" si="0"/>
        <v>8042803.43</v>
      </c>
      <c r="G5" s="29">
        <f t="shared" si="0"/>
        <v>146943.09</v>
      </c>
      <c r="H5" s="29">
        <f t="shared" si="0"/>
        <v>45007.94000000001</v>
      </c>
      <c r="I5" s="29">
        <f t="shared" si="0"/>
        <v>191951.03000000003</v>
      </c>
      <c r="J5" s="29">
        <f t="shared" si="0"/>
        <v>3059404.14</v>
      </c>
      <c r="K5" s="29">
        <f t="shared" si="0"/>
        <v>47951</v>
      </c>
      <c r="L5" s="29">
        <f t="shared" si="0"/>
        <v>3107355.14</v>
      </c>
      <c r="M5" s="29">
        <f>F5+I5+L5</f>
        <v>11342109.6</v>
      </c>
    </row>
    <row r="6" spans="1:13" ht="12.75">
      <c r="A6" s="1"/>
      <c r="B6" s="1" t="s">
        <v>16</v>
      </c>
      <c r="C6" s="2">
        <v>1529184.35</v>
      </c>
      <c r="D6" s="2">
        <v>43999</v>
      </c>
      <c r="E6" s="2">
        <v>632268.26</v>
      </c>
      <c r="F6" s="2">
        <v>2205451.61</v>
      </c>
      <c r="G6" s="2">
        <v>44038.1</v>
      </c>
      <c r="H6" s="2">
        <v>23187.54</v>
      </c>
      <c r="I6" s="2">
        <v>67225.64</v>
      </c>
      <c r="J6" s="2">
        <v>785471.08</v>
      </c>
      <c r="K6" s="2">
        <v>7682</v>
      </c>
      <c r="L6" s="2">
        <v>793153.08</v>
      </c>
      <c r="M6" s="37">
        <f aca="true" t="shared" si="1" ref="M6:M40">F6+I6+L6</f>
        <v>3065830.33</v>
      </c>
    </row>
    <row r="7" spans="1:13" ht="12.75">
      <c r="A7" s="1"/>
      <c r="B7" s="1" t="s">
        <v>17</v>
      </c>
      <c r="C7" s="2">
        <v>1148279</v>
      </c>
      <c r="D7" s="2">
        <v>19325</v>
      </c>
      <c r="E7" s="2">
        <v>399063</v>
      </c>
      <c r="F7" s="2">
        <v>1566667</v>
      </c>
      <c r="G7" s="2">
        <v>72240</v>
      </c>
      <c r="H7" s="2">
        <v>1806</v>
      </c>
      <c r="I7" s="2">
        <v>74046</v>
      </c>
      <c r="J7" s="2">
        <v>357107</v>
      </c>
      <c r="K7" s="2">
        <v>4231</v>
      </c>
      <c r="L7" s="2">
        <v>361338</v>
      </c>
      <c r="M7" s="37">
        <f t="shared" si="1"/>
        <v>2002051</v>
      </c>
    </row>
    <row r="8" spans="1:13" ht="12.75">
      <c r="A8" s="1"/>
      <c r="B8" s="1" t="s">
        <v>18</v>
      </c>
      <c r="C8" s="2">
        <v>947898.42</v>
      </c>
      <c r="D8" s="2">
        <v>27438</v>
      </c>
      <c r="E8" s="2">
        <v>361737.83</v>
      </c>
      <c r="F8" s="2">
        <v>1337074.25</v>
      </c>
      <c r="G8" s="2">
        <v>11429.76</v>
      </c>
      <c r="H8" s="2">
        <v>10764.09</v>
      </c>
      <c r="I8" s="2">
        <v>22193.85</v>
      </c>
      <c r="J8" s="2">
        <v>691814.76</v>
      </c>
      <c r="K8" s="2">
        <v>8259</v>
      </c>
      <c r="L8" s="2">
        <v>700073.76</v>
      </c>
      <c r="M8" s="37">
        <f t="shared" si="1"/>
        <v>2059341.86</v>
      </c>
    </row>
    <row r="9" spans="1:13" ht="12.75">
      <c r="A9" s="1"/>
      <c r="B9" s="1" t="s">
        <v>19</v>
      </c>
      <c r="C9" s="2">
        <v>660907.78</v>
      </c>
      <c r="D9" s="2">
        <v>0</v>
      </c>
      <c r="E9" s="2">
        <v>258340.04</v>
      </c>
      <c r="F9" s="2">
        <v>919247.82</v>
      </c>
      <c r="G9" s="2">
        <v>11850.82</v>
      </c>
      <c r="H9" s="2">
        <v>8159.8</v>
      </c>
      <c r="I9" s="2">
        <v>20010.62</v>
      </c>
      <c r="J9" s="2">
        <v>308424.14</v>
      </c>
      <c r="K9" s="2">
        <v>18225</v>
      </c>
      <c r="L9" s="2">
        <v>326649.14</v>
      </c>
      <c r="M9" s="37">
        <f t="shared" si="1"/>
        <v>1265907.58</v>
      </c>
    </row>
    <row r="10" spans="1:13" ht="12.75">
      <c r="A10" s="1"/>
      <c r="B10" s="1" t="s">
        <v>20</v>
      </c>
      <c r="C10" s="2">
        <v>997685.8</v>
      </c>
      <c r="D10" s="2">
        <v>22541</v>
      </c>
      <c r="E10" s="2">
        <v>254565.15</v>
      </c>
      <c r="F10" s="2">
        <v>1274791.94</v>
      </c>
      <c r="G10" s="2">
        <v>4655.87</v>
      </c>
      <c r="H10" s="2">
        <v>834.07</v>
      </c>
      <c r="I10" s="2">
        <v>5489.94</v>
      </c>
      <c r="J10" s="2">
        <v>543603.97</v>
      </c>
      <c r="K10" s="2">
        <v>5807</v>
      </c>
      <c r="L10" s="2">
        <v>549410.97</v>
      </c>
      <c r="M10" s="37">
        <f t="shared" si="1"/>
        <v>1829692.8499999999</v>
      </c>
    </row>
    <row r="11" spans="1:13" ht="12.75">
      <c r="A11" s="1"/>
      <c r="B11" s="1" t="s">
        <v>21</v>
      </c>
      <c r="C11" s="2">
        <v>605700.33</v>
      </c>
      <c r="D11" s="2">
        <v>22891</v>
      </c>
      <c r="E11" s="2">
        <v>110979.48</v>
      </c>
      <c r="F11" s="2">
        <v>739570.81</v>
      </c>
      <c r="G11" s="2">
        <v>2728.54</v>
      </c>
      <c r="H11" s="2">
        <v>256.44</v>
      </c>
      <c r="I11" s="2">
        <v>2984.98</v>
      </c>
      <c r="J11" s="2">
        <v>372983.19</v>
      </c>
      <c r="K11" s="2">
        <v>3747</v>
      </c>
      <c r="L11" s="2">
        <v>376730.19</v>
      </c>
      <c r="M11" s="37">
        <f t="shared" si="1"/>
        <v>1119285.98</v>
      </c>
    </row>
    <row r="12" spans="1:13" ht="12.75">
      <c r="A12" s="1" t="s">
        <v>22</v>
      </c>
      <c r="B12" s="1"/>
      <c r="C12" s="29">
        <f>C13+C14+C15+C16</f>
        <v>1498934</v>
      </c>
      <c r="D12" s="29">
        <f aca="true" t="shared" si="2" ref="D12:L12">D13+D14+D15+D16</f>
        <v>40549</v>
      </c>
      <c r="E12" s="29">
        <f t="shared" si="2"/>
        <v>291057</v>
      </c>
      <c r="F12" s="29">
        <f t="shared" si="2"/>
        <v>1830540</v>
      </c>
      <c r="G12" s="29">
        <f t="shared" si="2"/>
        <v>5611</v>
      </c>
      <c r="H12" s="29">
        <f t="shared" si="2"/>
        <v>27261</v>
      </c>
      <c r="I12" s="29">
        <f t="shared" si="2"/>
        <v>32872</v>
      </c>
      <c r="J12" s="29">
        <f t="shared" si="2"/>
        <v>306638</v>
      </c>
      <c r="K12" s="29">
        <f t="shared" si="2"/>
        <v>4599</v>
      </c>
      <c r="L12" s="29">
        <f t="shared" si="2"/>
        <v>311237</v>
      </c>
      <c r="M12" s="37">
        <f t="shared" si="1"/>
        <v>2174649</v>
      </c>
    </row>
    <row r="13" spans="1:13" ht="12.75">
      <c r="A13" s="1"/>
      <c r="B13" s="1" t="s">
        <v>16</v>
      </c>
      <c r="C13" s="2">
        <v>32632</v>
      </c>
      <c r="D13" s="2">
        <v>0</v>
      </c>
      <c r="E13" s="2">
        <v>5668</v>
      </c>
      <c r="F13" s="2">
        <v>38300</v>
      </c>
      <c r="G13" s="2">
        <v>0</v>
      </c>
      <c r="H13" s="2">
        <v>0</v>
      </c>
      <c r="I13" s="2">
        <v>0</v>
      </c>
      <c r="J13" s="2">
        <v>10986</v>
      </c>
      <c r="K13" s="2">
        <v>0</v>
      </c>
      <c r="L13" s="2">
        <v>10986</v>
      </c>
      <c r="M13" s="37">
        <f t="shared" si="1"/>
        <v>49286</v>
      </c>
    </row>
    <row r="14" spans="1:13" ht="12.75">
      <c r="A14" s="1"/>
      <c r="B14" s="1" t="s">
        <v>17</v>
      </c>
      <c r="C14" s="2">
        <v>6500</v>
      </c>
      <c r="D14" s="2">
        <v>0</v>
      </c>
      <c r="E14" s="2">
        <v>300</v>
      </c>
      <c r="F14" s="2">
        <v>6800</v>
      </c>
      <c r="G14" s="2">
        <v>0</v>
      </c>
      <c r="H14" s="2">
        <v>0</v>
      </c>
      <c r="I14" s="2">
        <v>0</v>
      </c>
      <c r="J14" s="2">
        <v>1197</v>
      </c>
      <c r="K14" s="2">
        <v>0</v>
      </c>
      <c r="L14" s="2">
        <v>1197</v>
      </c>
      <c r="M14" s="37">
        <f t="shared" si="1"/>
        <v>7997</v>
      </c>
    </row>
    <row r="15" spans="1:13" ht="12.75">
      <c r="A15" s="1"/>
      <c r="B15" s="1" t="s">
        <v>18</v>
      </c>
      <c r="C15" s="2">
        <v>1452771</v>
      </c>
      <c r="D15" s="2">
        <v>40549</v>
      </c>
      <c r="E15" s="2">
        <v>284922</v>
      </c>
      <c r="F15" s="2">
        <v>1778242</v>
      </c>
      <c r="G15" s="2">
        <v>5611</v>
      </c>
      <c r="H15" s="2">
        <v>27261</v>
      </c>
      <c r="I15" s="2">
        <v>32872</v>
      </c>
      <c r="J15" s="2">
        <v>294247</v>
      </c>
      <c r="K15" s="2">
        <v>4599</v>
      </c>
      <c r="L15" s="2">
        <v>298846</v>
      </c>
      <c r="M15" s="37">
        <f t="shared" si="1"/>
        <v>2109960</v>
      </c>
    </row>
    <row r="16" spans="1:13" ht="12.75">
      <c r="A16" s="1"/>
      <c r="B16" s="1" t="s">
        <v>20</v>
      </c>
      <c r="C16" s="2">
        <v>7031</v>
      </c>
      <c r="D16" s="2">
        <v>0</v>
      </c>
      <c r="E16" s="2">
        <v>167</v>
      </c>
      <c r="F16" s="2">
        <v>7198</v>
      </c>
      <c r="G16" s="2">
        <v>0</v>
      </c>
      <c r="H16" s="2">
        <v>0</v>
      </c>
      <c r="I16" s="2">
        <v>0</v>
      </c>
      <c r="J16" s="2">
        <v>208</v>
      </c>
      <c r="K16" s="2">
        <v>0</v>
      </c>
      <c r="L16" s="2">
        <v>208</v>
      </c>
      <c r="M16" s="37">
        <f t="shared" si="1"/>
        <v>7406</v>
      </c>
    </row>
    <row r="17" spans="1:13" ht="12.75">
      <c r="A17" s="1" t="s">
        <v>23</v>
      </c>
      <c r="B17" s="1"/>
      <c r="C17" s="29">
        <f>C18+C19+C20+C21</f>
        <v>295342</v>
      </c>
      <c r="D17" s="29">
        <f aca="true" t="shared" si="3" ref="D17:L17">D18+D19+D20+D21</f>
        <v>8587</v>
      </c>
      <c r="E17" s="29">
        <f t="shared" si="3"/>
        <v>89344</v>
      </c>
      <c r="F17" s="29">
        <f t="shared" si="3"/>
        <v>393273</v>
      </c>
      <c r="G17" s="29">
        <f t="shared" si="3"/>
        <v>8754</v>
      </c>
      <c r="H17" s="29">
        <f t="shared" si="3"/>
        <v>5629</v>
      </c>
      <c r="I17" s="29">
        <f t="shared" si="3"/>
        <v>14383</v>
      </c>
      <c r="J17" s="29">
        <f t="shared" si="3"/>
        <v>189</v>
      </c>
      <c r="K17" s="29">
        <f t="shared" si="3"/>
        <v>0</v>
      </c>
      <c r="L17" s="29">
        <f t="shared" si="3"/>
        <v>189</v>
      </c>
      <c r="M17" s="37">
        <f t="shared" si="1"/>
        <v>407845</v>
      </c>
    </row>
    <row r="18" spans="1:13" ht="12.75">
      <c r="A18" s="1"/>
      <c r="B18" s="1" t="s">
        <v>16</v>
      </c>
      <c r="C18" s="2">
        <v>4519</v>
      </c>
      <c r="D18" s="2">
        <v>200</v>
      </c>
      <c r="E18" s="2">
        <v>1515</v>
      </c>
      <c r="F18" s="2">
        <v>6234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7">
        <f t="shared" si="1"/>
        <v>6234</v>
      </c>
    </row>
    <row r="19" spans="1:13" ht="12.75">
      <c r="A19" s="1"/>
      <c r="B19" s="1" t="s">
        <v>18</v>
      </c>
      <c r="C19" s="2">
        <v>208368</v>
      </c>
      <c r="D19" s="2">
        <v>3562</v>
      </c>
      <c r="E19" s="2">
        <v>65021</v>
      </c>
      <c r="F19" s="2">
        <v>276951</v>
      </c>
      <c r="G19" s="2">
        <v>8626</v>
      </c>
      <c r="H19" s="2">
        <v>5629</v>
      </c>
      <c r="I19" s="2">
        <v>14255</v>
      </c>
      <c r="J19" s="2">
        <v>0</v>
      </c>
      <c r="K19" s="2">
        <v>0</v>
      </c>
      <c r="L19" s="2">
        <v>0</v>
      </c>
      <c r="M19" s="37">
        <f t="shared" si="1"/>
        <v>291206</v>
      </c>
    </row>
    <row r="20" spans="1:13" ht="12.75">
      <c r="A20" s="1"/>
      <c r="B20" s="1" t="s">
        <v>20</v>
      </c>
      <c r="C20" s="2">
        <v>2011</v>
      </c>
      <c r="D20" s="2">
        <v>367</v>
      </c>
      <c r="E20" s="2">
        <v>985</v>
      </c>
      <c r="F20" s="2">
        <v>3363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7">
        <f t="shared" si="1"/>
        <v>3363</v>
      </c>
    </row>
    <row r="21" spans="1:13" ht="12.75">
      <c r="A21" s="1"/>
      <c r="B21" s="1" t="s">
        <v>21</v>
      </c>
      <c r="C21" s="2">
        <v>80444</v>
      </c>
      <c r="D21" s="2">
        <v>4458</v>
      </c>
      <c r="E21" s="2">
        <v>21823</v>
      </c>
      <c r="F21" s="2">
        <v>106725</v>
      </c>
      <c r="G21" s="2">
        <v>128</v>
      </c>
      <c r="H21" s="2">
        <v>0</v>
      </c>
      <c r="I21" s="2">
        <v>128</v>
      </c>
      <c r="J21" s="2">
        <v>189</v>
      </c>
      <c r="K21" s="2">
        <v>0</v>
      </c>
      <c r="L21" s="2">
        <v>189</v>
      </c>
      <c r="M21" s="37">
        <f t="shared" si="1"/>
        <v>107042</v>
      </c>
    </row>
    <row r="22" spans="1:13" ht="12.75">
      <c r="A22" s="1" t="s">
        <v>24</v>
      </c>
      <c r="B22" s="1"/>
      <c r="C22" s="29">
        <f>C23+C24+C25+C26+C27</f>
        <v>310402</v>
      </c>
      <c r="D22" s="29">
        <f aca="true" t="shared" si="4" ref="D22:L22">D23+D24+D25+D26+D27</f>
        <v>19132</v>
      </c>
      <c r="E22" s="29">
        <f t="shared" si="4"/>
        <v>242574</v>
      </c>
      <c r="F22" s="29">
        <f t="shared" si="4"/>
        <v>572108</v>
      </c>
      <c r="G22" s="29">
        <f t="shared" si="4"/>
        <v>5515</v>
      </c>
      <c r="H22" s="29">
        <f t="shared" si="4"/>
        <v>2000</v>
      </c>
      <c r="I22" s="29">
        <f t="shared" si="4"/>
        <v>7515</v>
      </c>
      <c r="J22" s="29">
        <f t="shared" si="4"/>
        <v>2290</v>
      </c>
      <c r="K22" s="29">
        <f t="shared" si="4"/>
        <v>0</v>
      </c>
      <c r="L22" s="29">
        <f t="shared" si="4"/>
        <v>2290</v>
      </c>
      <c r="M22" s="37">
        <f>F22+I22+L22</f>
        <v>581913</v>
      </c>
    </row>
    <row r="23" spans="1:13" ht="12.75">
      <c r="A23" s="1"/>
      <c r="B23" s="1" t="s">
        <v>16</v>
      </c>
      <c r="C23" s="2">
        <v>111573</v>
      </c>
      <c r="D23" s="2">
        <v>0</v>
      </c>
      <c r="E23" s="2">
        <v>112793</v>
      </c>
      <c r="F23" s="2">
        <v>224366</v>
      </c>
      <c r="G23" s="2">
        <v>4000</v>
      </c>
      <c r="H23" s="2">
        <v>0</v>
      </c>
      <c r="I23" s="2">
        <v>4000</v>
      </c>
      <c r="J23" s="2">
        <v>0</v>
      </c>
      <c r="K23" s="2">
        <v>0</v>
      </c>
      <c r="L23" s="2">
        <v>0</v>
      </c>
      <c r="M23" s="37">
        <f t="shared" si="1"/>
        <v>228366</v>
      </c>
    </row>
    <row r="24" spans="1:13" ht="12.75">
      <c r="A24" s="1"/>
      <c r="B24" s="1" t="s">
        <v>17</v>
      </c>
      <c r="C24" s="2">
        <v>6200</v>
      </c>
      <c r="D24" s="2">
        <v>3000</v>
      </c>
      <c r="E24" s="2">
        <v>5334</v>
      </c>
      <c r="F24" s="2">
        <v>14534</v>
      </c>
      <c r="G24" s="2">
        <v>1000</v>
      </c>
      <c r="H24" s="2">
        <v>0</v>
      </c>
      <c r="I24" s="2">
        <v>1000</v>
      </c>
      <c r="J24" s="2">
        <v>1040</v>
      </c>
      <c r="K24" s="2">
        <v>0</v>
      </c>
      <c r="L24" s="2">
        <v>1040</v>
      </c>
      <c r="M24" s="37">
        <f t="shared" si="1"/>
        <v>16574</v>
      </c>
    </row>
    <row r="25" spans="1:13" ht="12.75">
      <c r="A25" s="1"/>
      <c r="B25" s="1" t="s">
        <v>18</v>
      </c>
      <c r="C25" s="2">
        <v>2160</v>
      </c>
      <c r="D25" s="2">
        <v>0</v>
      </c>
      <c r="E25" s="2">
        <v>450</v>
      </c>
      <c r="F25" s="2">
        <v>2610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7">
        <f t="shared" si="1"/>
        <v>2610</v>
      </c>
    </row>
    <row r="26" spans="1:13" ht="12.75">
      <c r="A26" s="1"/>
      <c r="B26" s="1" t="s">
        <v>20</v>
      </c>
      <c r="C26" s="2">
        <v>150099</v>
      </c>
      <c r="D26" s="2">
        <v>16132</v>
      </c>
      <c r="E26" s="2">
        <v>102724</v>
      </c>
      <c r="F26" s="2">
        <v>268955</v>
      </c>
      <c r="G26" s="2">
        <v>515</v>
      </c>
      <c r="H26" s="2">
        <v>0</v>
      </c>
      <c r="I26" s="2">
        <v>515</v>
      </c>
      <c r="J26" s="2">
        <v>1250</v>
      </c>
      <c r="K26" s="2">
        <v>0</v>
      </c>
      <c r="L26" s="2">
        <v>1250</v>
      </c>
      <c r="M26" s="37">
        <f t="shared" si="1"/>
        <v>270720</v>
      </c>
    </row>
    <row r="27" spans="1:13" ht="12.75">
      <c r="A27" s="1"/>
      <c r="B27" s="1" t="s">
        <v>21</v>
      </c>
      <c r="C27" s="2">
        <v>40370</v>
      </c>
      <c r="D27" s="2">
        <v>0</v>
      </c>
      <c r="E27" s="2">
        <v>21273</v>
      </c>
      <c r="F27" s="2">
        <v>61643</v>
      </c>
      <c r="G27" s="2">
        <v>0</v>
      </c>
      <c r="H27" s="2">
        <v>2000</v>
      </c>
      <c r="I27" s="2">
        <v>2000</v>
      </c>
      <c r="J27" s="2">
        <v>0</v>
      </c>
      <c r="K27" s="2">
        <v>0</v>
      </c>
      <c r="L27" s="2">
        <v>0</v>
      </c>
      <c r="M27" s="37">
        <f t="shared" si="1"/>
        <v>63643</v>
      </c>
    </row>
    <row r="28" spans="1:13" ht="12.75">
      <c r="A28" s="1" t="s">
        <v>25</v>
      </c>
      <c r="B28" s="1"/>
      <c r="C28" s="29">
        <f>C29+C30+C31</f>
        <v>130790</v>
      </c>
      <c r="D28" s="29">
        <f aca="true" t="shared" si="5" ref="D28:L28">D29+D30+D31</f>
        <v>11211</v>
      </c>
      <c r="E28" s="29">
        <f t="shared" si="5"/>
        <v>35474</v>
      </c>
      <c r="F28" s="29">
        <f t="shared" si="5"/>
        <v>177475</v>
      </c>
      <c r="G28" s="29">
        <f t="shared" si="5"/>
        <v>1854</v>
      </c>
      <c r="H28" s="29">
        <f t="shared" si="5"/>
        <v>1348</v>
      </c>
      <c r="I28" s="29">
        <f t="shared" si="5"/>
        <v>3202</v>
      </c>
      <c r="J28" s="29">
        <f t="shared" si="5"/>
        <v>19451</v>
      </c>
      <c r="K28" s="29">
        <f t="shared" si="5"/>
        <v>767</v>
      </c>
      <c r="L28" s="29">
        <f t="shared" si="5"/>
        <v>20218</v>
      </c>
      <c r="M28" s="37">
        <f>F28+I28+L28</f>
        <v>200895</v>
      </c>
    </row>
    <row r="29" spans="1:13" ht="12.75">
      <c r="A29" s="1"/>
      <c r="B29" s="1" t="s">
        <v>18</v>
      </c>
      <c r="C29" s="2">
        <v>109111</v>
      </c>
      <c r="D29" s="2">
        <v>11211</v>
      </c>
      <c r="E29" s="2">
        <v>31494</v>
      </c>
      <c r="F29" s="2">
        <v>151816</v>
      </c>
      <c r="G29" s="2">
        <v>1854</v>
      </c>
      <c r="H29" s="2">
        <v>948</v>
      </c>
      <c r="I29" s="2">
        <v>2802</v>
      </c>
      <c r="J29" s="2">
        <v>19451</v>
      </c>
      <c r="K29" s="2">
        <v>767</v>
      </c>
      <c r="L29" s="2">
        <v>20218</v>
      </c>
      <c r="M29" s="37">
        <f t="shared" si="1"/>
        <v>174836</v>
      </c>
    </row>
    <row r="30" spans="1:13" ht="12.75">
      <c r="A30" s="1"/>
      <c r="B30" s="1" t="s">
        <v>20</v>
      </c>
      <c r="C30" s="2">
        <v>20557</v>
      </c>
      <c r="D30" s="2">
        <v>0</v>
      </c>
      <c r="E30" s="2">
        <v>3980</v>
      </c>
      <c r="F30" s="2">
        <v>24537</v>
      </c>
      <c r="G30" s="2">
        <v>0</v>
      </c>
      <c r="H30" s="2">
        <v>400</v>
      </c>
      <c r="I30" s="2">
        <v>400</v>
      </c>
      <c r="J30" s="2">
        <v>0</v>
      </c>
      <c r="K30" s="2">
        <v>0</v>
      </c>
      <c r="L30" s="2">
        <v>0</v>
      </c>
      <c r="M30" s="37">
        <f t="shared" si="1"/>
        <v>24937</v>
      </c>
    </row>
    <row r="31" spans="1:13" ht="12.75">
      <c r="A31" s="1"/>
      <c r="B31" s="1" t="s">
        <v>21</v>
      </c>
      <c r="C31" s="2">
        <v>1122</v>
      </c>
      <c r="D31" s="2">
        <v>0</v>
      </c>
      <c r="E31" s="2">
        <v>0</v>
      </c>
      <c r="F31" s="2">
        <v>1122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7">
        <f t="shared" si="1"/>
        <v>1122</v>
      </c>
    </row>
    <row r="32" spans="2:13" ht="12.75">
      <c r="B32" s="1"/>
      <c r="M32" s="37"/>
    </row>
    <row r="33" spans="1:13" ht="12.75">
      <c r="A33" s="21" t="s">
        <v>111</v>
      </c>
      <c r="B33" s="9"/>
      <c r="M33" s="37"/>
    </row>
    <row r="34" spans="1:13" ht="12.75">
      <c r="A34" s="1" t="s">
        <v>16</v>
      </c>
      <c r="B34" s="1"/>
      <c r="C34" s="2">
        <f>C6+C13+C18+C23</f>
        <v>1677908.35</v>
      </c>
      <c r="D34" s="2">
        <f aca="true" t="shared" si="6" ref="D34:L34">D6+D13+D18+D23</f>
        <v>44199</v>
      </c>
      <c r="E34" s="2">
        <f t="shared" si="6"/>
        <v>752244.26</v>
      </c>
      <c r="F34" s="2">
        <f t="shared" si="6"/>
        <v>2474351.61</v>
      </c>
      <c r="G34" s="2">
        <f t="shared" si="6"/>
        <v>48038.1</v>
      </c>
      <c r="H34" s="2">
        <f t="shared" si="6"/>
        <v>23187.54</v>
      </c>
      <c r="I34" s="2">
        <f t="shared" si="6"/>
        <v>71225.64</v>
      </c>
      <c r="J34" s="2">
        <f t="shared" si="6"/>
        <v>796457.08</v>
      </c>
      <c r="K34" s="2">
        <f t="shared" si="6"/>
        <v>7682</v>
      </c>
      <c r="L34" s="2">
        <f t="shared" si="6"/>
        <v>804139.08</v>
      </c>
      <c r="M34" s="37">
        <f t="shared" si="1"/>
        <v>3349716.33</v>
      </c>
    </row>
    <row r="35" spans="1:13" ht="12.75">
      <c r="A35" s="1" t="s">
        <v>17</v>
      </c>
      <c r="B35" s="1"/>
      <c r="C35" s="2">
        <v>1160979</v>
      </c>
      <c r="D35" s="2">
        <v>22325</v>
      </c>
      <c r="E35" s="2">
        <v>404697</v>
      </c>
      <c r="F35" s="2">
        <v>1588001</v>
      </c>
      <c r="G35" s="2">
        <v>73240</v>
      </c>
      <c r="H35" s="2">
        <v>1806</v>
      </c>
      <c r="I35" s="2">
        <v>75046</v>
      </c>
      <c r="J35" s="2">
        <v>359344</v>
      </c>
      <c r="K35" s="2">
        <v>4231</v>
      </c>
      <c r="L35" s="2">
        <v>363575</v>
      </c>
      <c r="M35" s="37">
        <f t="shared" si="1"/>
        <v>2026622</v>
      </c>
    </row>
    <row r="36" spans="1:13" ht="12.75">
      <c r="A36" s="1" t="s">
        <v>18</v>
      </c>
      <c r="B36" s="1"/>
      <c r="C36" s="2">
        <v>2720308.42</v>
      </c>
      <c r="D36" s="2">
        <v>82760</v>
      </c>
      <c r="E36" s="2">
        <v>743624.83</v>
      </c>
      <c r="F36" s="2">
        <v>3546693.25</v>
      </c>
      <c r="G36" s="2">
        <v>27520.76</v>
      </c>
      <c r="H36" s="2">
        <v>44602.09</v>
      </c>
      <c r="I36" s="2">
        <v>72122.85</v>
      </c>
      <c r="J36" s="2">
        <v>1005513</v>
      </c>
      <c r="K36" s="2">
        <v>13625</v>
      </c>
      <c r="L36" s="2">
        <v>1019138</v>
      </c>
      <c r="M36" s="37">
        <f t="shared" si="1"/>
        <v>4637954.1</v>
      </c>
    </row>
    <row r="37" spans="1:13" ht="12.75">
      <c r="A37" s="1" t="s">
        <v>19</v>
      </c>
      <c r="B37" s="1"/>
      <c r="C37" s="2">
        <v>660907.78</v>
      </c>
      <c r="D37" s="2">
        <v>0</v>
      </c>
      <c r="E37" s="2">
        <v>258340.04</v>
      </c>
      <c r="F37" s="2">
        <v>919247.82</v>
      </c>
      <c r="G37" s="2">
        <v>11850.82</v>
      </c>
      <c r="H37" s="2">
        <v>8159.8</v>
      </c>
      <c r="I37" s="2">
        <v>20010.62</v>
      </c>
      <c r="J37" s="2">
        <v>308424.14</v>
      </c>
      <c r="K37" s="2">
        <v>18225</v>
      </c>
      <c r="L37" s="2">
        <v>326649.14</v>
      </c>
      <c r="M37" s="37">
        <f t="shared" si="1"/>
        <v>1265907.58</v>
      </c>
    </row>
    <row r="38" spans="1:13" ht="12.75">
      <c r="A38" s="1" t="s">
        <v>20</v>
      </c>
      <c r="B38" s="1"/>
      <c r="C38" s="2">
        <v>1177383.8</v>
      </c>
      <c r="D38" s="2">
        <v>39040</v>
      </c>
      <c r="E38" s="2">
        <v>362421.15</v>
      </c>
      <c r="F38" s="2">
        <v>1578844.94</v>
      </c>
      <c r="G38" s="2">
        <v>5170.87</v>
      </c>
      <c r="H38" s="2">
        <v>1234.07</v>
      </c>
      <c r="I38" s="2">
        <v>6404.94</v>
      </c>
      <c r="J38" s="2">
        <v>545061.97</v>
      </c>
      <c r="K38" s="2">
        <v>5807</v>
      </c>
      <c r="L38" s="2">
        <v>550868.97</v>
      </c>
      <c r="M38" s="37">
        <f t="shared" si="1"/>
        <v>2136118.8499999996</v>
      </c>
    </row>
    <row r="39" spans="1:13" ht="12.75">
      <c r="A39" s="1" t="s">
        <v>21</v>
      </c>
      <c r="B39" s="1"/>
      <c r="C39" s="2">
        <v>727636.33</v>
      </c>
      <c r="D39" s="2">
        <v>27349</v>
      </c>
      <c r="E39" s="2">
        <v>154075.48</v>
      </c>
      <c r="F39" s="2">
        <v>909060.81</v>
      </c>
      <c r="G39" s="2">
        <v>2856.54</v>
      </c>
      <c r="H39" s="2">
        <v>2256.44</v>
      </c>
      <c r="I39" s="2">
        <v>5112.98</v>
      </c>
      <c r="J39" s="2">
        <v>373172.19</v>
      </c>
      <c r="K39" s="2">
        <v>3747</v>
      </c>
      <c r="L39" s="2">
        <v>376919.19</v>
      </c>
      <c r="M39" s="37">
        <f t="shared" si="1"/>
        <v>1291092.98</v>
      </c>
    </row>
    <row r="40" spans="1:13" ht="13.5" thickBot="1">
      <c r="A40" s="32" t="s">
        <v>14</v>
      </c>
      <c r="B40" s="10"/>
      <c r="C40" s="28">
        <f>SUM(C34:C39)</f>
        <v>8125123.68</v>
      </c>
      <c r="D40" s="28">
        <f aca="true" t="shared" si="7" ref="D40:L40">SUM(D34:D39)</f>
        <v>215673</v>
      </c>
      <c r="E40" s="28">
        <f t="shared" si="7"/>
        <v>2675402.76</v>
      </c>
      <c r="F40" s="28">
        <f t="shared" si="7"/>
        <v>11016199.43</v>
      </c>
      <c r="G40" s="28">
        <f t="shared" si="7"/>
        <v>168677.09000000003</v>
      </c>
      <c r="H40" s="28">
        <f t="shared" si="7"/>
        <v>81245.94000000002</v>
      </c>
      <c r="I40" s="28">
        <f t="shared" si="7"/>
        <v>249923.03000000003</v>
      </c>
      <c r="J40" s="28">
        <f t="shared" si="7"/>
        <v>3387972.3800000004</v>
      </c>
      <c r="K40" s="28">
        <f t="shared" si="7"/>
        <v>53317</v>
      </c>
      <c r="L40" s="28">
        <f t="shared" si="7"/>
        <v>3441289.3800000004</v>
      </c>
      <c r="M40" s="28">
        <f t="shared" si="1"/>
        <v>14707411.84</v>
      </c>
    </row>
  </sheetData>
  <sheetProtection/>
  <mergeCells count="1">
    <mergeCell ref="C3:M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bestFit="1" customWidth="1"/>
    <col min="2" max="2" width="29.00390625" style="0" bestFit="1" customWidth="1"/>
    <col min="3" max="3" width="14.28125" style="0" customWidth="1"/>
    <col min="4" max="4" width="17.140625" style="0" customWidth="1"/>
    <col min="5" max="5" width="16.421875" style="0" bestFit="1" customWidth="1"/>
    <col min="6" max="6" width="11.8515625" style="0" customWidth="1"/>
    <col min="7" max="7" width="21.57421875" style="0" customWidth="1"/>
  </cols>
  <sheetData>
    <row r="1" ht="13.5" thickBot="1">
      <c r="A1" s="46" t="s">
        <v>2</v>
      </c>
    </row>
    <row r="2" spans="1:6" ht="51.75" thickTop="1">
      <c r="A2" s="4"/>
      <c r="B2" s="5"/>
      <c r="C2" s="5" t="s">
        <v>128</v>
      </c>
      <c r="D2" s="5" t="s">
        <v>89</v>
      </c>
      <c r="E2" s="5" t="s">
        <v>126</v>
      </c>
      <c r="F2" s="31" t="s">
        <v>90</v>
      </c>
    </row>
    <row r="3" spans="1:6" ht="12.75">
      <c r="A3" s="7"/>
      <c r="B3" s="7"/>
      <c r="C3" s="55" t="s">
        <v>80</v>
      </c>
      <c r="D3" s="55"/>
      <c r="E3" s="55"/>
      <c r="F3" s="55"/>
    </row>
    <row r="4" spans="1:6" ht="12.75">
      <c r="A4" s="9" t="s">
        <v>95</v>
      </c>
      <c r="B4" s="9" t="s">
        <v>111</v>
      </c>
      <c r="C4" s="2"/>
      <c r="D4" s="2"/>
      <c r="E4" s="2"/>
      <c r="F4" s="2"/>
    </row>
    <row r="5" spans="1:6" ht="12.75">
      <c r="A5" s="1" t="s">
        <v>15</v>
      </c>
      <c r="C5" s="47">
        <v>11342109.63</v>
      </c>
      <c r="D5" s="47">
        <v>3847217.4</v>
      </c>
      <c r="E5" s="47">
        <v>389781.79</v>
      </c>
      <c r="F5" s="47">
        <v>4236999.19</v>
      </c>
    </row>
    <row r="6" spans="1:6" ht="12.75">
      <c r="A6" s="1"/>
      <c r="B6" s="1" t="s">
        <v>16</v>
      </c>
      <c r="C6" s="2">
        <v>3065830.34</v>
      </c>
      <c r="D6" s="2">
        <v>1432077.93</v>
      </c>
      <c r="E6" s="2">
        <v>22819.73</v>
      </c>
      <c r="F6" s="29">
        <v>1454897.66</v>
      </c>
    </row>
    <row r="7" spans="1:6" ht="12.75">
      <c r="A7" s="1"/>
      <c r="B7" s="1" t="s">
        <v>17</v>
      </c>
      <c r="C7" s="2">
        <v>2002051</v>
      </c>
      <c r="D7" s="2">
        <v>592602.11</v>
      </c>
      <c r="E7" s="2">
        <v>190707.07</v>
      </c>
      <c r="F7" s="29">
        <v>783309.18</v>
      </c>
    </row>
    <row r="8" spans="1:6" ht="12.75">
      <c r="A8" s="1"/>
      <c r="B8" s="1" t="s">
        <v>18</v>
      </c>
      <c r="C8" s="2">
        <v>2059341.86</v>
      </c>
      <c r="D8" s="2">
        <v>629140.1</v>
      </c>
      <c r="E8" s="2">
        <v>17111.03</v>
      </c>
      <c r="F8" s="29">
        <v>646251.13</v>
      </c>
    </row>
    <row r="9" spans="1:6" ht="12.75">
      <c r="A9" s="1"/>
      <c r="B9" s="1" t="s">
        <v>19</v>
      </c>
      <c r="C9" s="2">
        <v>1265907.58</v>
      </c>
      <c r="D9" s="2">
        <v>508378.49</v>
      </c>
      <c r="E9" s="2">
        <v>94506.62</v>
      </c>
      <c r="F9" s="29">
        <v>602885.11</v>
      </c>
    </row>
    <row r="10" spans="1:6" ht="12.75">
      <c r="A10" s="1"/>
      <c r="B10" s="1" t="s">
        <v>20</v>
      </c>
      <c r="C10" s="2">
        <v>1829692.86</v>
      </c>
      <c r="D10" s="2">
        <v>461443.26</v>
      </c>
      <c r="E10" s="2">
        <v>58957.67</v>
      </c>
      <c r="F10" s="29">
        <v>520400.93</v>
      </c>
    </row>
    <row r="11" spans="1:6" ht="12.75">
      <c r="A11" s="1"/>
      <c r="B11" s="1" t="s">
        <v>21</v>
      </c>
      <c r="C11" s="2">
        <v>1119285.99</v>
      </c>
      <c r="D11" s="2">
        <v>223575.51</v>
      </c>
      <c r="E11" s="2">
        <v>5679.67</v>
      </c>
      <c r="F11" s="29">
        <v>229255.18</v>
      </c>
    </row>
    <row r="12" spans="1:6" ht="12.75">
      <c r="A12" s="1" t="s">
        <v>22</v>
      </c>
      <c r="B12" s="1"/>
      <c r="C12" s="29">
        <v>2174649</v>
      </c>
      <c r="D12" s="29">
        <v>1023042.51</v>
      </c>
      <c r="E12" s="29">
        <v>77294.49</v>
      </c>
      <c r="F12" s="29">
        <v>1100337</v>
      </c>
    </row>
    <row r="13" spans="1:6" ht="12.75">
      <c r="A13" s="1"/>
      <c r="B13" s="1" t="s">
        <v>16</v>
      </c>
      <c r="C13" s="2">
        <v>49286</v>
      </c>
      <c r="D13" s="2">
        <v>28439</v>
      </c>
      <c r="E13" s="2">
        <v>400</v>
      </c>
      <c r="F13" s="29">
        <v>28839</v>
      </c>
    </row>
    <row r="14" spans="1:6" ht="12.75">
      <c r="A14" s="1"/>
      <c r="B14" s="1" t="s">
        <v>17</v>
      </c>
      <c r="C14" s="2">
        <v>7997</v>
      </c>
      <c r="D14" s="2">
        <v>4500</v>
      </c>
      <c r="E14" s="2">
        <v>173</v>
      </c>
      <c r="F14" s="29">
        <v>4673</v>
      </c>
    </row>
    <row r="15" spans="1:6" ht="12.75">
      <c r="A15" s="1"/>
      <c r="B15" s="1" t="s">
        <v>18</v>
      </c>
      <c r="C15" s="2">
        <v>2109960</v>
      </c>
      <c r="D15" s="2">
        <v>984237.51</v>
      </c>
      <c r="E15" s="2">
        <v>76721.49</v>
      </c>
      <c r="F15" s="29">
        <v>1060959</v>
      </c>
    </row>
    <row r="16" spans="1:6" ht="12.75">
      <c r="A16" s="1"/>
      <c r="B16" s="1" t="s">
        <v>20</v>
      </c>
      <c r="C16" s="2">
        <v>7406</v>
      </c>
      <c r="D16" s="2">
        <v>5866</v>
      </c>
      <c r="E16" s="2">
        <v>0</v>
      </c>
      <c r="F16" s="29">
        <v>5866</v>
      </c>
    </row>
    <row r="17" spans="1:6" ht="12.75">
      <c r="A17" s="1" t="s">
        <v>23</v>
      </c>
      <c r="B17" s="1"/>
      <c r="C17" s="29">
        <v>407845</v>
      </c>
      <c r="D17" s="29">
        <v>159275.66</v>
      </c>
      <c r="E17" s="29">
        <v>16493.34</v>
      </c>
      <c r="F17" s="29">
        <v>175769</v>
      </c>
    </row>
    <row r="18" spans="1:6" ht="12.75">
      <c r="A18" s="1"/>
      <c r="B18" s="1" t="s">
        <v>16</v>
      </c>
      <c r="C18" s="2">
        <v>6234</v>
      </c>
      <c r="D18" s="2">
        <v>4161</v>
      </c>
      <c r="E18" s="2">
        <v>0</v>
      </c>
      <c r="F18" s="29">
        <v>4161</v>
      </c>
    </row>
    <row r="19" spans="1:6" ht="12.75">
      <c r="A19" s="1"/>
      <c r="B19" s="1" t="s">
        <v>18</v>
      </c>
      <c r="C19" s="2">
        <v>291206</v>
      </c>
      <c r="D19" s="2">
        <v>114707</v>
      </c>
      <c r="E19" s="2">
        <v>6786</v>
      </c>
      <c r="F19" s="29">
        <v>121493</v>
      </c>
    </row>
    <row r="20" spans="1:6" ht="12.75">
      <c r="A20" s="1"/>
      <c r="B20" s="1" t="s">
        <v>20</v>
      </c>
      <c r="C20" s="2">
        <v>3363</v>
      </c>
      <c r="D20" s="2">
        <v>3363</v>
      </c>
      <c r="E20" s="2">
        <v>0</v>
      </c>
      <c r="F20" s="29">
        <v>3363</v>
      </c>
    </row>
    <row r="21" spans="1:6" ht="12.75">
      <c r="A21" s="1"/>
      <c r="B21" s="1" t="s">
        <v>21</v>
      </c>
      <c r="C21" s="2">
        <v>107042</v>
      </c>
      <c r="D21" s="2">
        <v>37044.66</v>
      </c>
      <c r="E21" s="2">
        <v>9707.34</v>
      </c>
      <c r="F21" s="29">
        <v>46752</v>
      </c>
    </row>
    <row r="22" spans="1:6" ht="12.75">
      <c r="A22" s="1" t="s">
        <v>24</v>
      </c>
      <c r="B22" s="1"/>
      <c r="C22" s="29">
        <v>581913</v>
      </c>
      <c r="D22" s="29">
        <v>215658.91</v>
      </c>
      <c r="E22" s="29">
        <v>48648.09</v>
      </c>
      <c r="F22" s="29">
        <v>264307</v>
      </c>
    </row>
    <row r="23" spans="1:6" ht="12.75">
      <c r="A23" s="1"/>
      <c r="B23" s="1" t="s">
        <v>16</v>
      </c>
      <c r="C23" s="2">
        <v>228366</v>
      </c>
      <c r="D23" s="2">
        <v>126784</v>
      </c>
      <c r="E23" s="2">
        <v>1963</v>
      </c>
      <c r="F23" s="29">
        <v>128747</v>
      </c>
    </row>
    <row r="24" spans="1:6" ht="12.75">
      <c r="A24" s="1"/>
      <c r="B24" s="1" t="s">
        <v>17</v>
      </c>
      <c r="C24" s="2">
        <v>16574</v>
      </c>
      <c r="D24" s="2">
        <v>2642</v>
      </c>
      <c r="E24" s="2">
        <v>891</v>
      </c>
      <c r="F24" s="29">
        <v>3533</v>
      </c>
    </row>
    <row r="25" spans="1:6" ht="12.75">
      <c r="A25" s="1"/>
      <c r="B25" s="1" t="s">
        <v>18</v>
      </c>
      <c r="C25" s="2">
        <v>2610</v>
      </c>
      <c r="D25" s="2">
        <v>0</v>
      </c>
      <c r="E25" s="2">
        <v>2610</v>
      </c>
      <c r="F25" s="29">
        <v>2610</v>
      </c>
    </row>
    <row r="26" spans="1:6" ht="12.75">
      <c r="A26" s="1"/>
      <c r="B26" s="1" t="s">
        <v>20</v>
      </c>
      <c r="C26" s="2">
        <v>270720</v>
      </c>
      <c r="D26" s="2">
        <v>65507.91</v>
      </c>
      <c r="E26" s="2">
        <v>43184.09</v>
      </c>
      <c r="F26" s="29">
        <v>108692</v>
      </c>
    </row>
    <row r="27" spans="1:6" ht="12.75">
      <c r="A27" s="1"/>
      <c r="B27" s="1" t="s">
        <v>21</v>
      </c>
      <c r="C27" s="2">
        <v>63643</v>
      </c>
      <c r="D27" s="2">
        <v>20725</v>
      </c>
      <c r="E27" s="2">
        <v>0</v>
      </c>
      <c r="F27" s="29">
        <v>20725</v>
      </c>
    </row>
    <row r="28" spans="1:6" ht="12.75">
      <c r="A28" s="1" t="s">
        <v>25</v>
      </c>
      <c r="B28" s="1"/>
      <c r="C28" s="29">
        <v>200895</v>
      </c>
      <c r="D28" s="29">
        <v>113686.79</v>
      </c>
      <c r="E28" s="29">
        <v>4895.21</v>
      </c>
      <c r="F28" s="29">
        <v>118582</v>
      </c>
    </row>
    <row r="29" spans="1:6" ht="12.75">
      <c r="A29" s="1"/>
      <c r="B29" s="1" t="s">
        <v>18</v>
      </c>
      <c r="C29" s="2">
        <v>174836</v>
      </c>
      <c r="D29" s="2">
        <v>104454.79</v>
      </c>
      <c r="E29" s="2">
        <v>4895.21</v>
      </c>
      <c r="F29" s="29">
        <v>109350</v>
      </c>
    </row>
    <row r="30" spans="1:6" ht="12.75">
      <c r="A30" s="1"/>
      <c r="B30" s="1" t="s">
        <v>20</v>
      </c>
      <c r="C30" s="2">
        <v>24937</v>
      </c>
      <c r="D30" s="2">
        <v>8932</v>
      </c>
      <c r="E30" s="2">
        <v>0</v>
      </c>
      <c r="F30" s="29">
        <v>8932</v>
      </c>
    </row>
    <row r="31" spans="1:6" ht="12.75">
      <c r="A31" s="1"/>
      <c r="B31" s="1" t="s">
        <v>21</v>
      </c>
      <c r="C31" s="2">
        <v>1122</v>
      </c>
      <c r="D31" s="2">
        <v>300</v>
      </c>
      <c r="E31" s="2">
        <v>0</v>
      </c>
      <c r="F31" s="29">
        <v>300</v>
      </c>
    </row>
    <row r="32" spans="2:6" ht="12.75">
      <c r="B32" s="1"/>
      <c r="C32" s="2"/>
      <c r="D32" s="2"/>
      <c r="E32" s="2"/>
      <c r="F32" s="29"/>
    </row>
    <row r="33" spans="1:6" ht="12.75">
      <c r="A33" s="9" t="s">
        <v>111</v>
      </c>
      <c r="B33" s="9"/>
      <c r="C33" s="2"/>
      <c r="D33" s="2"/>
      <c r="E33" s="2"/>
      <c r="F33" s="29"/>
    </row>
    <row r="34" spans="1:6" ht="12.75">
      <c r="A34" s="1" t="s">
        <v>16</v>
      </c>
      <c r="B34" s="1"/>
      <c r="C34" s="2">
        <v>3349716.34</v>
      </c>
      <c r="D34" s="2">
        <v>1591461.93</v>
      </c>
      <c r="E34" s="2">
        <v>25182.73</v>
      </c>
      <c r="F34" s="29">
        <v>1616644.66</v>
      </c>
    </row>
    <row r="35" spans="1:6" ht="12.75">
      <c r="A35" s="1" t="s">
        <v>17</v>
      </c>
      <c r="B35" s="1"/>
      <c r="C35" s="2">
        <v>2026622</v>
      </c>
      <c r="D35" s="2">
        <v>599744.11</v>
      </c>
      <c r="E35" s="2">
        <v>191771.07</v>
      </c>
      <c r="F35" s="29">
        <v>791515.18</v>
      </c>
    </row>
    <row r="36" spans="1:6" ht="12.75">
      <c r="A36" s="1" t="s">
        <v>18</v>
      </c>
      <c r="B36" s="1"/>
      <c r="C36" s="2">
        <v>4637953.86</v>
      </c>
      <c r="D36" s="2">
        <v>1832539.4</v>
      </c>
      <c r="E36" s="2">
        <v>108123.74</v>
      </c>
      <c r="F36" s="29">
        <v>1940663.14</v>
      </c>
    </row>
    <row r="37" spans="1:6" ht="12.75">
      <c r="A37" s="1" t="s">
        <v>19</v>
      </c>
      <c r="B37" s="1"/>
      <c r="C37" s="2">
        <v>1265907.58</v>
      </c>
      <c r="D37" s="2">
        <v>508378.49</v>
      </c>
      <c r="E37" s="2">
        <v>94506.62</v>
      </c>
      <c r="F37" s="29">
        <v>602885.11</v>
      </c>
    </row>
    <row r="38" spans="1:6" ht="12.75">
      <c r="A38" s="1" t="s">
        <v>20</v>
      </c>
      <c r="B38" s="1"/>
      <c r="C38" s="2">
        <v>2136118.86</v>
      </c>
      <c r="D38" s="2">
        <v>545112.17</v>
      </c>
      <c r="E38" s="2">
        <v>102141.76</v>
      </c>
      <c r="F38" s="29">
        <v>647253.93</v>
      </c>
    </row>
    <row r="39" spans="1:6" ht="12.75">
      <c r="A39" s="1" t="s">
        <v>21</v>
      </c>
      <c r="B39" s="1"/>
      <c r="C39" s="2">
        <v>1291092.99</v>
      </c>
      <c r="D39" s="2">
        <v>281645.17</v>
      </c>
      <c r="E39" s="2">
        <v>15387.01</v>
      </c>
      <c r="F39" s="29">
        <v>297032.18</v>
      </c>
    </row>
    <row r="40" spans="1:6" ht="13.5" thickBot="1">
      <c r="A40" s="32" t="s">
        <v>14</v>
      </c>
      <c r="B40" s="32"/>
      <c r="C40" s="28">
        <v>14707411.629999999</v>
      </c>
      <c r="D40" s="28">
        <v>5358881.27</v>
      </c>
      <c r="E40" s="28">
        <v>537112.93</v>
      </c>
      <c r="F40" s="28">
        <v>5895994.199999999</v>
      </c>
    </row>
  </sheetData>
  <sheetProtection/>
  <mergeCells count="1">
    <mergeCell ref="C3:F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29.00390625" style="0" bestFit="1" customWidth="1"/>
    <col min="3" max="3" width="12.8515625" style="0" bestFit="1" customWidth="1"/>
    <col min="4" max="4" width="10.8515625" style="0" customWidth="1"/>
    <col min="5" max="5" width="11.421875" style="0" customWidth="1"/>
    <col min="6" max="6" width="11.8515625" style="0" bestFit="1" customWidth="1"/>
    <col min="7" max="7" width="16.140625" style="0" customWidth="1"/>
  </cols>
  <sheetData>
    <row r="1" ht="13.5" thickBot="1">
      <c r="A1" s="46" t="s">
        <v>144</v>
      </c>
    </row>
    <row r="2" spans="1:7" ht="64.5" thickTop="1">
      <c r="A2" s="4"/>
      <c r="B2" s="5"/>
      <c r="C2" s="5" t="s">
        <v>129</v>
      </c>
      <c r="D2" s="5" t="s">
        <v>91</v>
      </c>
      <c r="E2" s="5" t="s">
        <v>92</v>
      </c>
      <c r="F2" s="5" t="s">
        <v>130</v>
      </c>
      <c r="G2" s="5" t="s">
        <v>131</v>
      </c>
    </row>
    <row r="3" spans="1:7" ht="12.75">
      <c r="A3" s="7"/>
      <c r="B3" s="7"/>
      <c r="C3" s="55" t="s">
        <v>80</v>
      </c>
      <c r="D3" s="56"/>
      <c r="E3" s="56"/>
      <c r="F3" s="56"/>
      <c r="G3" s="56"/>
    </row>
    <row r="4" spans="1:2" ht="12.75">
      <c r="A4" s="9" t="s">
        <v>95</v>
      </c>
      <c r="B4" s="9" t="s">
        <v>111</v>
      </c>
    </row>
    <row r="5" spans="1:7" ht="12.75">
      <c r="A5" s="1" t="s">
        <v>15</v>
      </c>
      <c r="C5" s="29">
        <v>11342109.63</v>
      </c>
      <c r="D5" s="29">
        <v>7105110.4399999995</v>
      </c>
      <c r="E5" s="29">
        <v>4236999.18</v>
      </c>
      <c r="F5" s="29">
        <v>3847217.4</v>
      </c>
      <c r="G5" s="29">
        <v>389781.79</v>
      </c>
    </row>
    <row r="6" spans="1:7" ht="12.75">
      <c r="A6" s="1"/>
      <c r="B6" s="1" t="s">
        <v>16</v>
      </c>
      <c r="C6" s="2">
        <v>3065830.34</v>
      </c>
      <c r="D6" s="2">
        <v>1610932.68</v>
      </c>
      <c r="E6" s="2">
        <v>1454897.66</v>
      </c>
      <c r="F6" s="2">
        <v>1432077.93</v>
      </c>
      <c r="G6" s="2">
        <v>22819.73</v>
      </c>
    </row>
    <row r="7" spans="1:7" ht="12.75">
      <c r="A7" s="1"/>
      <c r="B7" s="1" t="s">
        <v>17</v>
      </c>
      <c r="C7" s="2">
        <v>2002051</v>
      </c>
      <c r="D7" s="2">
        <v>1218741.82</v>
      </c>
      <c r="E7" s="2">
        <v>783309.18</v>
      </c>
      <c r="F7" s="2">
        <v>592602.11</v>
      </c>
      <c r="G7" s="2">
        <v>190707.07</v>
      </c>
    </row>
    <row r="8" spans="1:7" ht="12.75">
      <c r="A8" s="1"/>
      <c r="B8" s="1" t="s">
        <v>18</v>
      </c>
      <c r="C8" s="2">
        <v>2059341.86</v>
      </c>
      <c r="D8" s="2">
        <v>1413090.73</v>
      </c>
      <c r="E8" s="2">
        <v>646251.13</v>
      </c>
      <c r="F8" s="2">
        <v>629140.1</v>
      </c>
      <c r="G8" s="2">
        <v>17111.03</v>
      </c>
    </row>
    <row r="9" spans="1:7" ht="12.75">
      <c r="A9" s="1"/>
      <c r="B9" s="1" t="s">
        <v>19</v>
      </c>
      <c r="C9" s="2">
        <v>1265907.58</v>
      </c>
      <c r="D9" s="2">
        <v>663022.47</v>
      </c>
      <c r="E9" s="2">
        <v>602885.11</v>
      </c>
      <c r="F9" s="2">
        <v>508378.49</v>
      </c>
      <c r="G9" s="2">
        <v>94506.62</v>
      </c>
    </row>
    <row r="10" spans="1:7" ht="12.75">
      <c r="A10" s="1"/>
      <c r="B10" s="1" t="s">
        <v>20</v>
      </c>
      <c r="C10" s="2">
        <v>1829692.86</v>
      </c>
      <c r="D10" s="2">
        <v>1309291.93</v>
      </c>
      <c r="E10" s="2">
        <v>520400.92</v>
      </c>
      <c r="F10" s="2">
        <v>461443.26</v>
      </c>
      <c r="G10" s="2">
        <v>58957.67</v>
      </c>
    </row>
    <row r="11" spans="1:7" ht="12.75">
      <c r="A11" s="1"/>
      <c r="B11" s="1" t="s">
        <v>21</v>
      </c>
      <c r="C11" s="2">
        <v>1119285.99</v>
      </c>
      <c r="D11" s="2">
        <v>890030.81</v>
      </c>
      <c r="E11" s="2">
        <v>229255.18</v>
      </c>
      <c r="F11" s="2">
        <v>223575.51</v>
      </c>
      <c r="G11" s="2">
        <v>5679.67</v>
      </c>
    </row>
    <row r="12" spans="1:7" ht="12.75">
      <c r="A12" s="1" t="s">
        <v>22</v>
      </c>
      <c r="B12" s="1"/>
      <c r="C12" s="29">
        <v>2174649</v>
      </c>
      <c r="D12" s="29">
        <v>1073532</v>
      </c>
      <c r="E12" s="29">
        <v>1100337</v>
      </c>
      <c r="F12" s="29">
        <v>1023042.51</v>
      </c>
      <c r="G12" s="29">
        <v>77294.49</v>
      </c>
    </row>
    <row r="13" spans="1:7" ht="12.75">
      <c r="A13" s="1"/>
      <c r="B13" s="1" t="s">
        <v>16</v>
      </c>
      <c r="C13" s="2">
        <v>49286</v>
      </c>
      <c r="D13" s="2">
        <v>20447</v>
      </c>
      <c r="E13" s="2">
        <v>28839</v>
      </c>
      <c r="F13" s="2">
        <v>28439</v>
      </c>
      <c r="G13" s="2">
        <v>400</v>
      </c>
    </row>
    <row r="14" spans="1:7" ht="12.75">
      <c r="A14" s="1"/>
      <c r="B14" s="1" t="s">
        <v>17</v>
      </c>
      <c r="C14" s="2">
        <v>7997</v>
      </c>
      <c r="D14" s="2">
        <v>3324</v>
      </c>
      <c r="E14" s="2">
        <v>4673</v>
      </c>
      <c r="F14" s="2">
        <v>4500</v>
      </c>
      <c r="G14" s="2">
        <v>173</v>
      </c>
    </row>
    <row r="15" spans="1:7" ht="12.75">
      <c r="A15" s="1"/>
      <c r="B15" s="1" t="s">
        <v>18</v>
      </c>
      <c r="C15" s="2">
        <v>2109960</v>
      </c>
      <c r="D15" s="2">
        <v>3324</v>
      </c>
      <c r="E15" s="2">
        <v>1060959</v>
      </c>
      <c r="F15" s="2">
        <v>984237.51</v>
      </c>
      <c r="G15" s="2">
        <v>76721.49</v>
      </c>
    </row>
    <row r="16" spans="1:7" ht="12.75">
      <c r="A16" s="1"/>
      <c r="B16" s="1" t="s">
        <v>20</v>
      </c>
      <c r="C16" s="2">
        <v>7406</v>
      </c>
      <c r="D16" s="2">
        <v>1540</v>
      </c>
      <c r="E16" s="2">
        <v>5866</v>
      </c>
      <c r="F16" s="2">
        <v>5866</v>
      </c>
      <c r="G16" s="2">
        <v>0</v>
      </c>
    </row>
    <row r="17" spans="1:7" ht="12.75">
      <c r="A17" s="1" t="s">
        <v>23</v>
      </c>
      <c r="B17" s="1"/>
      <c r="C17" s="29">
        <v>407845</v>
      </c>
      <c r="D17" s="29">
        <v>232076</v>
      </c>
      <c r="E17" s="29">
        <v>175769</v>
      </c>
      <c r="F17" s="29">
        <v>159275.66</v>
      </c>
      <c r="G17" s="29">
        <v>16493.34</v>
      </c>
    </row>
    <row r="18" spans="1:7" ht="12.75">
      <c r="A18" s="1"/>
      <c r="B18" s="1" t="s">
        <v>16</v>
      </c>
      <c r="C18" s="2">
        <v>6234</v>
      </c>
      <c r="D18" s="2">
        <v>2073</v>
      </c>
      <c r="E18" s="2">
        <v>4161</v>
      </c>
      <c r="F18" s="2">
        <v>4161</v>
      </c>
      <c r="G18" s="2">
        <v>0</v>
      </c>
    </row>
    <row r="19" spans="1:7" ht="12.75">
      <c r="A19" s="1"/>
      <c r="B19" s="1" t="s">
        <v>18</v>
      </c>
      <c r="C19" s="2">
        <v>291206</v>
      </c>
      <c r="D19" s="2">
        <v>169713</v>
      </c>
      <c r="E19" s="2">
        <v>121493</v>
      </c>
      <c r="F19" s="2">
        <v>114707</v>
      </c>
      <c r="G19" s="2">
        <v>6786</v>
      </c>
    </row>
    <row r="20" spans="1:7" ht="12.75">
      <c r="A20" s="1"/>
      <c r="B20" s="1" t="s">
        <v>20</v>
      </c>
      <c r="C20" s="2">
        <v>3363</v>
      </c>
      <c r="D20" s="2">
        <v>0</v>
      </c>
      <c r="E20" s="2">
        <v>3363</v>
      </c>
      <c r="F20" s="2">
        <v>3363</v>
      </c>
      <c r="G20" s="2">
        <v>0</v>
      </c>
    </row>
    <row r="21" spans="1:7" ht="12.75">
      <c r="A21" s="1"/>
      <c r="B21" s="1" t="s">
        <v>21</v>
      </c>
      <c r="C21" s="2">
        <v>107042</v>
      </c>
      <c r="D21" s="2">
        <v>60290</v>
      </c>
      <c r="E21" s="2">
        <v>46752</v>
      </c>
      <c r="F21" s="2">
        <v>37044.66</v>
      </c>
      <c r="G21" s="2">
        <v>9707.34</v>
      </c>
    </row>
    <row r="22" spans="1:7" ht="12.75">
      <c r="A22" s="1" t="s">
        <v>24</v>
      </c>
      <c r="B22" s="1"/>
      <c r="C22" s="29">
        <v>581913</v>
      </c>
      <c r="D22" s="29">
        <v>317606</v>
      </c>
      <c r="E22" s="29">
        <v>264307</v>
      </c>
      <c r="F22" s="29">
        <v>215658.91</v>
      </c>
      <c r="G22" s="29">
        <v>48648.09</v>
      </c>
    </row>
    <row r="23" spans="1:7" ht="12.75">
      <c r="A23" s="1"/>
      <c r="B23" s="1" t="s">
        <v>16</v>
      </c>
      <c r="C23" s="2">
        <v>228366</v>
      </c>
      <c r="D23" s="2">
        <v>99619</v>
      </c>
      <c r="E23" s="2">
        <v>128747</v>
      </c>
      <c r="F23" s="2">
        <v>126784</v>
      </c>
      <c r="G23" s="2">
        <v>1963</v>
      </c>
    </row>
    <row r="24" spans="1:7" ht="12.75">
      <c r="A24" s="1"/>
      <c r="B24" s="1" t="s">
        <v>17</v>
      </c>
      <c r="C24" s="2">
        <v>16574</v>
      </c>
      <c r="D24" s="2">
        <v>13041</v>
      </c>
      <c r="E24" s="2">
        <v>3533</v>
      </c>
      <c r="F24" s="2">
        <v>2642</v>
      </c>
      <c r="G24" s="2">
        <v>891</v>
      </c>
    </row>
    <row r="25" spans="1:7" ht="12.75">
      <c r="A25" s="1"/>
      <c r="B25" s="1" t="s">
        <v>18</v>
      </c>
      <c r="C25" s="2">
        <v>2610</v>
      </c>
      <c r="D25" s="2">
        <v>0</v>
      </c>
      <c r="E25" s="2">
        <v>2610</v>
      </c>
      <c r="F25" s="2">
        <v>0</v>
      </c>
      <c r="G25" s="2">
        <v>2610</v>
      </c>
    </row>
    <row r="26" spans="1:7" ht="12.75">
      <c r="A26" s="1"/>
      <c r="B26" s="1" t="s">
        <v>20</v>
      </c>
      <c r="C26" s="2">
        <v>270720</v>
      </c>
      <c r="D26" s="2">
        <v>162028</v>
      </c>
      <c r="E26" s="2">
        <v>108692</v>
      </c>
      <c r="F26" s="2">
        <v>65507.91</v>
      </c>
      <c r="G26" s="2">
        <v>43184.09</v>
      </c>
    </row>
    <row r="27" spans="1:7" ht="12.75">
      <c r="A27" s="1"/>
      <c r="B27" s="1" t="s">
        <v>21</v>
      </c>
      <c r="C27" s="2">
        <v>63643</v>
      </c>
      <c r="D27" s="2">
        <v>42918</v>
      </c>
      <c r="E27" s="2">
        <v>20725</v>
      </c>
      <c r="F27" s="2">
        <v>20725</v>
      </c>
      <c r="G27" s="2">
        <v>0</v>
      </c>
    </row>
    <row r="28" spans="1:7" ht="12.75">
      <c r="A28" s="1" t="s">
        <v>25</v>
      </c>
      <c r="B28" s="1"/>
      <c r="C28" s="29">
        <v>200895</v>
      </c>
      <c r="D28" s="29">
        <v>82313</v>
      </c>
      <c r="E28" s="29">
        <v>118582</v>
      </c>
      <c r="F28" s="29">
        <v>113686.79</v>
      </c>
      <c r="G28" s="29">
        <v>4895.21</v>
      </c>
    </row>
    <row r="29" spans="1:7" ht="12.75">
      <c r="A29" s="1"/>
      <c r="B29" s="1" t="s">
        <v>18</v>
      </c>
      <c r="C29" s="2">
        <v>174836</v>
      </c>
      <c r="D29" s="2">
        <v>65486</v>
      </c>
      <c r="E29" s="2">
        <v>109350</v>
      </c>
      <c r="F29" s="2">
        <v>104454.79</v>
      </c>
      <c r="G29" s="2">
        <v>4895.21</v>
      </c>
    </row>
    <row r="30" spans="1:7" ht="12.75">
      <c r="A30" s="1"/>
      <c r="B30" s="1" t="s">
        <v>20</v>
      </c>
      <c r="C30" s="2">
        <v>24937</v>
      </c>
      <c r="D30" s="2">
        <v>16005</v>
      </c>
      <c r="E30" s="2">
        <v>8932</v>
      </c>
      <c r="F30" s="2">
        <v>8932</v>
      </c>
      <c r="G30" s="2">
        <v>0</v>
      </c>
    </row>
    <row r="31" spans="1:7" ht="12.75">
      <c r="A31" s="1"/>
      <c r="B31" s="1" t="s">
        <v>21</v>
      </c>
      <c r="C31" s="2">
        <v>1122</v>
      </c>
      <c r="D31" s="2">
        <v>822</v>
      </c>
      <c r="E31" s="2">
        <v>300</v>
      </c>
      <c r="F31" s="2">
        <v>300</v>
      </c>
      <c r="G31" s="2">
        <v>0</v>
      </c>
    </row>
    <row r="32" spans="2:7" ht="12.75">
      <c r="B32" s="1"/>
      <c r="C32" s="2"/>
      <c r="D32" s="2"/>
      <c r="E32" s="2"/>
      <c r="F32" s="2"/>
      <c r="G32" s="2"/>
    </row>
    <row r="33" spans="1:7" ht="12.75">
      <c r="A33" s="9" t="s">
        <v>111</v>
      </c>
      <c r="B33" s="9"/>
      <c r="C33" s="2"/>
      <c r="D33" s="2"/>
      <c r="E33" s="2"/>
      <c r="F33" s="2"/>
      <c r="G33" s="2"/>
    </row>
    <row r="34" spans="1:7" ht="12.75">
      <c r="A34" s="1" t="s">
        <v>16</v>
      </c>
      <c r="B34" s="1"/>
      <c r="C34" s="2">
        <v>3349716.34</v>
      </c>
      <c r="D34" s="2">
        <v>1733071.68</v>
      </c>
      <c r="E34" s="2">
        <v>1616644.66</v>
      </c>
      <c r="F34" s="2">
        <v>1591461.93</v>
      </c>
      <c r="G34" s="2">
        <v>25182.73</v>
      </c>
    </row>
    <row r="35" spans="1:7" ht="12.75">
      <c r="A35" s="1" t="s">
        <v>17</v>
      </c>
      <c r="B35" s="1"/>
      <c r="C35" s="2">
        <v>2026622</v>
      </c>
      <c r="D35" s="2">
        <v>1235106.82</v>
      </c>
      <c r="E35" s="2">
        <v>791515.18</v>
      </c>
      <c r="F35" s="2">
        <v>599744.11</v>
      </c>
      <c r="G35" s="2">
        <v>191771.07</v>
      </c>
    </row>
    <row r="36" spans="1:7" ht="12.75">
      <c r="A36" s="1" t="s">
        <v>18</v>
      </c>
      <c r="B36" s="1"/>
      <c r="C36" s="2">
        <v>4637953.86</v>
      </c>
      <c r="D36" s="2">
        <v>2697291</v>
      </c>
      <c r="E36" s="2">
        <v>1940663.13</v>
      </c>
      <c r="F36" s="2">
        <v>1832539.4</v>
      </c>
      <c r="G36" s="2">
        <v>108123.74</v>
      </c>
    </row>
    <row r="37" spans="1:7" ht="12.75">
      <c r="A37" s="1" t="s">
        <v>19</v>
      </c>
      <c r="B37" s="1"/>
      <c r="C37" s="2">
        <v>1265907.58</v>
      </c>
      <c r="D37" s="2">
        <v>663022.47</v>
      </c>
      <c r="E37" s="2">
        <v>602885.11</v>
      </c>
      <c r="F37" s="2">
        <v>508378.49</v>
      </c>
      <c r="G37" s="2">
        <v>94506.62</v>
      </c>
    </row>
    <row r="38" spans="1:7" ht="12.75">
      <c r="A38" s="1" t="s">
        <v>20</v>
      </c>
      <c r="B38" s="1"/>
      <c r="C38" s="2">
        <v>2136118.86</v>
      </c>
      <c r="D38" s="2">
        <v>1488864.93</v>
      </c>
      <c r="E38" s="2">
        <v>647253.92</v>
      </c>
      <c r="F38" s="2">
        <v>545112.17</v>
      </c>
      <c r="G38" s="2">
        <v>102141.76</v>
      </c>
    </row>
    <row r="39" spans="1:7" ht="12.75">
      <c r="A39" s="1" t="s">
        <v>21</v>
      </c>
      <c r="B39" s="1"/>
      <c r="C39" s="2">
        <v>1291092.99</v>
      </c>
      <c r="D39" s="2">
        <v>994060.81</v>
      </c>
      <c r="E39" s="2">
        <v>297032.18</v>
      </c>
      <c r="F39" s="2">
        <v>281645.17</v>
      </c>
      <c r="G39" s="2">
        <v>15387.01</v>
      </c>
    </row>
    <row r="40" spans="1:7" ht="13.5" thickBot="1">
      <c r="A40" s="32" t="s">
        <v>14</v>
      </c>
      <c r="B40" s="32"/>
      <c r="C40" s="28">
        <v>14707411.629999999</v>
      </c>
      <c r="D40" s="28">
        <v>8810637.44</v>
      </c>
      <c r="E40" s="28">
        <v>5895994.18</v>
      </c>
      <c r="F40" s="28">
        <v>5358881.27</v>
      </c>
      <c r="G40" s="28">
        <v>537112.93</v>
      </c>
    </row>
  </sheetData>
  <sheetProtection/>
  <mergeCells count="1">
    <mergeCell ref="C3:G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29.00390625" style="0" bestFit="1" customWidth="1"/>
    <col min="3" max="3" width="12.7109375" style="0" bestFit="1" customWidth="1"/>
    <col min="4" max="4" width="13.7109375" style="0" bestFit="1" customWidth="1"/>
    <col min="5" max="5" width="14.00390625" style="0" bestFit="1" customWidth="1"/>
    <col min="6" max="6" width="11.8515625" style="0" bestFit="1" customWidth="1"/>
    <col min="7" max="7" width="13.140625" style="0" bestFit="1" customWidth="1"/>
    <col min="8" max="8" width="9.421875" style="0" customWidth="1"/>
    <col min="9" max="9" width="11.8515625" style="0" bestFit="1" customWidth="1"/>
    <col min="10" max="10" width="11.8515625" style="0" customWidth="1"/>
    <col min="11" max="11" width="11.140625" style="38" customWidth="1"/>
  </cols>
  <sheetData>
    <row r="1" ht="13.5" thickBot="1">
      <c r="A1" s="46" t="s">
        <v>143</v>
      </c>
    </row>
    <row r="2" spans="1:11" ht="39" thickTop="1">
      <c r="A2" s="4"/>
      <c r="B2" s="5"/>
      <c r="C2" s="5" t="s">
        <v>27</v>
      </c>
      <c r="D2" s="5" t="s">
        <v>124</v>
      </c>
      <c r="E2" s="5" t="s">
        <v>125</v>
      </c>
      <c r="F2" s="5" t="s">
        <v>28</v>
      </c>
      <c r="G2" s="5" t="s">
        <v>123</v>
      </c>
      <c r="H2" s="5" t="s">
        <v>29</v>
      </c>
      <c r="I2" s="5" t="s">
        <v>30</v>
      </c>
      <c r="J2" s="5" t="s">
        <v>93</v>
      </c>
      <c r="K2" s="40" t="s">
        <v>14</v>
      </c>
    </row>
    <row r="3" spans="1:11" ht="12.75">
      <c r="A3" s="7"/>
      <c r="B3" s="7"/>
      <c r="C3" s="55" t="s">
        <v>80</v>
      </c>
      <c r="D3" s="55"/>
      <c r="E3" s="55"/>
      <c r="F3" s="55"/>
      <c r="G3" s="55"/>
      <c r="H3" s="55"/>
      <c r="I3" s="55"/>
      <c r="J3" s="55"/>
      <c r="K3" s="55"/>
    </row>
    <row r="4" spans="1:10" ht="12.75">
      <c r="A4" s="9" t="s">
        <v>95</v>
      </c>
      <c r="B4" s="9" t="s">
        <v>111</v>
      </c>
      <c r="C4" s="2"/>
      <c r="D4" s="2"/>
      <c r="E4" s="2"/>
      <c r="F4" s="2"/>
      <c r="G4" s="2"/>
      <c r="H4" s="2"/>
      <c r="I4" s="2"/>
      <c r="J4" s="2"/>
    </row>
    <row r="5" spans="1:11" ht="12.75">
      <c r="A5" s="1" t="s">
        <v>15</v>
      </c>
      <c r="C5" s="47">
        <f>C6+C7+C8+C9+C10+C11</f>
        <v>1136213.0999999999</v>
      </c>
      <c r="D5" s="47">
        <f aca="true" t="shared" si="0" ref="D5:K5">D6+D7+D8+D9+D10+D11</f>
        <v>1062637.74</v>
      </c>
      <c r="E5" s="47">
        <f t="shared" si="0"/>
        <v>241890.09</v>
      </c>
      <c r="F5" s="47">
        <f t="shared" si="0"/>
        <v>394994.61999999994</v>
      </c>
      <c r="G5" s="47">
        <f t="shared" si="0"/>
        <v>733842.68</v>
      </c>
      <c r="H5" s="47">
        <f t="shared" si="0"/>
        <v>393014.12999999995</v>
      </c>
      <c r="I5" s="47">
        <f t="shared" si="0"/>
        <v>44531.549999999996</v>
      </c>
      <c r="J5" s="47">
        <f t="shared" si="0"/>
        <v>229875.30000000002</v>
      </c>
      <c r="K5" s="47">
        <f t="shared" si="0"/>
        <v>4236999.21</v>
      </c>
    </row>
    <row r="6" spans="1:11" ht="12.75">
      <c r="A6" s="1"/>
      <c r="B6" s="1" t="s">
        <v>16</v>
      </c>
      <c r="C6" s="2">
        <v>582542.67</v>
      </c>
      <c r="D6" s="2">
        <v>284534.08</v>
      </c>
      <c r="E6" s="2">
        <v>51189.99</v>
      </c>
      <c r="F6" s="2">
        <v>36403.85</v>
      </c>
      <c r="G6" s="2">
        <v>232327.89</v>
      </c>
      <c r="H6" s="2">
        <v>183794.09</v>
      </c>
      <c r="I6" s="2">
        <v>19087.28</v>
      </c>
      <c r="J6" s="2">
        <v>65017.82</v>
      </c>
      <c r="K6" s="39">
        <f aca="true" t="shared" si="1" ref="K6:K11">SUM(C6:J6)</f>
        <v>1454897.6700000002</v>
      </c>
    </row>
    <row r="7" spans="1:11" ht="12.75">
      <c r="A7" s="1"/>
      <c r="B7" s="1" t="s">
        <v>17</v>
      </c>
      <c r="C7" s="2">
        <v>97225.56</v>
      </c>
      <c r="D7" s="2">
        <v>237849.87</v>
      </c>
      <c r="E7" s="2">
        <v>30426.31</v>
      </c>
      <c r="F7" s="2">
        <v>202350.72</v>
      </c>
      <c r="G7" s="2">
        <v>52579.87</v>
      </c>
      <c r="H7" s="2">
        <v>78066.71</v>
      </c>
      <c r="I7" s="2">
        <v>8014.06</v>
      </c>
      <c r="J7" s="2">
        <v>76796.09</v>
      </c>
      <c r="K7" s="39">
        <f t="shared" si="1"/>
        <v>783309.19</v>
      </c>
    </row>
    <row r="8" spans="1:11" ht="12.75">
      <c r="A8" s="1"/>
      <c r="B8" s="1" t="s">
        <v>18</v>
      </c>
      <c r="C8" s="2">
        <v>141008.72</v>
      </c>
      <c r="D8" s="2">
        <v>85186.83</v>
      </c>
      <c r="E8" s="2">
        <v>45942.99</v>
      </c>
      <c r="F8" s="2">
        <v>21002.24</v>
      </c>
      <c r="G8" s="2">
        <v>261351.25</v>
      </c>
      <c r="H8" s="2">
        <v>27917.99</v>
      </c>
      <c r="I8" s="2">
        <v>8494.62</v>
      </c>
      <c r="J8" s="2">
        <v>55346.5</v>
      </c>
      <c r="K8" s="39">
        <f t="shared" si="1"/>
        <v>646251.14</v>
      </c>
    </row>
    <row r="9" spans="1:11" ht="12.75">
      <c r="A9" s="1"/>
      <c r="B9" s="1" t="s">
        <v>19</v>
      </c>
      <c r="C9" s="2">
        <v>82890.82</v>
      </c>
      <c r="D9" s="2">
        <v>260851.39</v>
      </c>
      <c r="E9" s="2">
        <v>14480.27</v>
      </c>
      <c r="F9" s="2">
        <v>100509.99</v>
      </c>
      <c r="G9" s="2">
        <v>69208.32</v>
      </c>
      <c r="H9" s="2">
        <v>55176.35</v>
      </c>
      <c r="I9" s="2">
        <v>5778.63</v>
      </c>
      <c r="J9" s="2">
        <v>13989.34</v>
      </c>
      <c r="K9" s="39">
        <f t="shared" si="1"/>
        <v>602885.11</v>
      </c>
    </row>
    <row r="10" spans="1:11" ht="12.75">
      <c r="A10" s="1"/>
      <c r="B10" s="1" t="s">
        <v>20</v>
      </c>
      <c r="C10" s="2">
        <v>124618.43</v>
      </c>
      <c r="D10" s="2">
        <v>157318.12</v>
      </c>
      <c r="E10" s="2">
        <v>82725.56</v>
      </c>
      <c r="F10" s="2">
        <v>24867.85</v>
      </c>
      <c r="G10" s="2">
        <v>71914.65</v>
      </c>
      <c r="H10" s="2">
        <v>42030.99</v>
      </c>
      <c r="I10" s="2">
        <v>1742.04</v>
      </c>
      <c r="J10" s="2">
        <v>15183.29</v>
      </c>
      <c r="K10" s="39">
        <f t="shared" si="1"/>
        <v>520400.92999999993</v>
      </c>
    </row>
    <row r="11" spans="1:11" ht="12.75">
      <c r="A11" s="1"/>
      <c r="B11" s="1" t="s">
        <v>21</v>
      </c>
      <c r="C11" s="2">
        <v>107926.9</v>
      </c>
      <c r="D11" s="2">
        <v>36897.45</v>
      </c>
      <c r="E11" s="2">
        <v>17124.97</v>
      </c>
      <c r="F11" s="2">
        <v>9859.97</v>
      </c>
      <c r="G11" s="2">
        <v>46460.7</v>
      </c>
      <c r="H11" s="2">
        <v>6028</v>
      </c>
      <c r="I11" s="2">
        <v>1414.92</v>
      </c>
      <c r="J11" s="2">
        <v>3542.26</v>
      </c>
      <c r="K11" s="39">
        <f t="shared" si="1"/>
        <v>229255.17</v>
      </c>
    </row>
    <row r="12" spans="1:11" ht="12.75">
      <c r="A12" s="1" t="s">
        <v>22</v>
      </c>
      <c r="B12" s="1"/>
      <c r="C12" s="29">
        <f>C14+C15+C16</f>
        <v>130697.32</v>
      </c>
      <c r="D12" s="29">
        <f aca="true" t="shared" si="2" ref="D12:J12">D14+D15+D16</f>
        <v>288440.18</v>
      </c>
      <c r="E12" s="29">
        <f t="shared" si="2"/>
        <v>75781</v>
      </c>
      <c r="F12" s="29">
        <f t="shared" si="2"/>
        <v>180097.74</v>
      </c>
      <c r="G12" s="29">
        <f t="shared" si="2"/>
        <v>280104.2</v>
      </c>
      <c r="H12" s="29">
        <f t="shared" si="2"/>
        <v>40465.35</v>
      </c>
      <c r="I12" s="29">
        <f t="shared" si="2"/>
        <v>50828.78</v>
      </c>
      <c r="J12" s="29">
        <f t="shared" si="2"/>
        <v>25083.42</v>
      </c>
      <c r="K12" s="29">
        <f>K13+K14+K15+K16</f>
        <v>1100336.99</v>
      </c>
    </row>
    <row r="13" spans="1:11" ht="12.75">
      <c r="A13" s="1"/>
      <c r="B13" s="1" t="s">
        <v>16</v>
      </c>
      <c r="C13" s="2">
        <v>3362</v>
      </c>
      <c r="D13" s="2">
        <v>8000</v>
      </c>
      <c r="E13" s="2">
        <v>1678</v>
      </c>
      <c r="F13" s="2">
        <v>4050</v>
      </c>
      <c r="G13" s="2">
        <v>9149</v>
      </c>
      <c r="H13" s="2">
        <v>900</v>
      </c>
      <c r="I13" s="2">
        <v>150</v>
      </c>
      <c r="J13" s="2">
        <v>1550</v>
      </c>
      <c r="K13" s="29">
        <f>SUM(C13:J13)</f>
        <v>28839</v>
      </c>
    </row>
    <row r="14" spans="1:11" ht="12.75">
      <c r="A14" s="1"/>
      <c r="B14" s="1" t="s">
        <v>17</v>
      </c>
      <c r="C14" s="2">
        <v>0</v>
      </c>
      <c r="D14" s="2">
        <v>3000</v>
      </c>
      <c r="E14" s="2">
        <v>1500</v>
      </c>
      <c r="F14" s="2">
        <v>0</v>
      </c>
      <c r="G14" s="2">
        <v>0</v>
      </c>
      <c r="H14" s="2">
        <v>0</v>
      </c>
      <c r="I14" s="2">
        <v>0</v>
      </c>
      <c r="J14" s="2">
        <v>173</v>
      </c>
      <c r="K14" s="39">
        <f>SUM(C14:J14)</f>
        <v>4673</v>
      </c>
    </row>
    <row r="15" spans="1:11" ht="12.75">
      <c r="A15" s="1"/>
      <c r="B15" s="1" t="s">
        <v>18</v>
      </c>
      <c r="C15" s="2">
        <v>130560.32</v>
      </c>
      <c r="D15" s="2">
        <v>282216.18</v>
      </c>
      <c r="E15" s="2">
        <v>74281</v>
      </c>
      <c r="F15" s="2">
        <v>180097.74</v>
      </c>
      <c r="G15" s="2">
        <v>278083.2</v>
      </c>
      <c r="H15" s="2">
        <v>40465.35</v>
      </c>
      <c r="I15" s="2">
        <v>50344.78</v>
      </c>
      <c r="J15" s="2">
        <v>24910.42</v>
      </c>
      <c r="K15" s="39">
        <f>SUM(C15:J15)</f>
        <v>1060958.99</v>
      </c>
    </row>
    <row r="16" spans="1:11" ht="12.75">
      <c r="A16" s="1"/>
      <c r="B16" s="1" t="s">
        <v>20</v>
      </c>
      <c r="C16" s="2">
        <v>137</v>
      </c>
      <c r="D16" s="2">
        <v>3224</v>
      </c>
      <c r="E16" s="2">
        <v>0</v>
      </c>
      <c r="F16" s="2">
        <v>0</v>
      </c>
      <c r="G16" s="2">
        <v>2021</v>
      </c>
      <c r="H16" s="2">
        <v>0</v>
      </c>
      <c r="I16" s="2">
        <v>484</v>
      </c>
      <c r="J16" s="2">
        <v>0</v>
      </c>
      <c r="K16" s="39">
        <f>SUM(C16:J16)</f>
        <v>5866</v>
      </c>
    </row>
    <row r="17" spans="1:11" ht="12.75">
      <c r="A17" s="1" t="s">
        <v>23</v>
      </c>
      <c r="B17" s="1"/>
      <c r="C17" s="29">
        <f>C18+C19+C20+C21</f>
        <v>584</v>
      </c>
      <c r="D17" s="29">
        <f aca="true" t="shared" si="3" ref="D17:K17">D18+D19+D20+D21</f>
        <v>122209.66</v>
      </c>
      <c r="E17" s="29">
        <f t="shared" si="3"/>
        <v>25036.36</v>
      </c>
      <c r="F17" s="29">
        <f t="shared" si="3"/>
        <v>689.17</v>
      </c>
      <c r="G17" s="29">
        <f t="shared" si="3"/>
        <v>23235.55</v>
      </c>
      <c r="H17" s="29">
        <f t="shared" si="3"/>
        <v>2954.27</v>
      </c>
      <c r="I17" s="29">
        <f t="shared" si="3"/>
        <v>0</v>
      </c>
      <c r="J17" s="29">
        <f t="shared" si="3"/>
        <v>1060</v>
      </c>
      <c r="K17" s="29">
        <f t="shared" si="3"/>
        <v>175769.01</v>
      </c>
    </row>
    <row r="18" spans="1:11" ht="12.75">
      <c r="A18" s="1"/>
      <c r="B18" s="1" t="s">
        <v>16</v>
      </c>
      <c r="C18" s="2">
        <v>0</v>
      </c>
      <c r="D18" s="2">
        <v>3448</v>
      </c>
      <c r="E18" s="2">
        <v>470</v>
      </c>
      <c r="F18" s="2">
        <v>0</v>
      </c>
      <c r="G18" s="2">
        <v>84</v>
      </c>
      <c r="H18" s="2">
        <v>159</v>
      </c>
      <c r="I18" s="2">
        <v>0</v>
      </c>
      <c r="J18" s="2">
        <v>0</v>
      </c>
      <c r="K18" s="39">
        <f>SUM(C18:J18)</f>
        <v>4161</v>
      </c>
    </row>
    <row r="19" spans="1:11" ht="12.75">
      <c r="A19" s="1"/>
      <c r="B19" s="1" t="s">
        <v>18</v>
      </c>
      <c r="C19" s="2">
        <v>0</v>
      </c>
      <c r="D19" s="2">
        <v>97783</v>
      </c>
      <c r="E19" s="2">
        <v>14926</v>
      </c>
      <c r="F19" s="2">
        <v>565</v>
      </c>
      <c r="G19" s="2">
        <v>5460</v>
      </c>
      <c r="H19" s="2">
        <v>1913</v>
      </c>
      <c r="I19" s="2">
        <v>0</v>
      </c>
      <c r="J19" s="2">
        <v>846</v>
      </c>
      <c r="K19" s="39">
        <f>SUM(C19:J19)</f>
        <v>121493</v>
      </c>
    </row>
    <row r="20" spans="1:11" ht="12.75">
      <c r="A20" s="1"/>
      <c r="B20" s="1" t="s">
        <v>20</v>
      </c>
      <c r="C20" s="2">
        <v>0</v>
      </c>
      <c r="D20" s="2">
        <v>3321.3</v>
      </c>
      <c r="E20" s="2">
        <v>0</v>
      </c>
      <c r="F20" s="2">
        <v>0</v>
      </c>
      <c r="G20" s="2">
        <v>0</v>
      </c>
      <c r="H20" s="2">
        <v>41.7</v>
      </c>
      <c r="I20" s="2">
        <v>0</v>
      </c>
      <c r="J20" s="2">
        <v>0</v>
      </c>
      <c r="K20" s="39">
        <f>SUM(C20:J20)</f>
        <v>3363</v>
      </c>
    </row>
    <row r="21" spans="1:11" ht="12.75">
      <c r="A21" s="1"/>
      <c r="B21" s="1" t="s">
        <v>21</v>
      </c>
      <c r="C21" s="2">
        <v>584</v>
      </c>
      <c r="D21" s="2">
        <v>17657.36</v>
      </c>
      <c r="E21" s="2">
        <v>9640.36</v>
      </c>
      <c r="F21" s="2">
        <v>124.17</v>
      </c>
      <c r="G21" s="2">
        <v>17691.55</v>
      </c>
      <c r="H21" s="2">
        <v>840.57</v>
      </c>
      <c r="I21" s="2">
        <v>0</v>
      </c>
      <c r="J21" s="2">
        <v>214</v>
      </c>
      <c r="K21" s="39">
        <f>SUM(C21:J21)</f>
        <v>46752.01</v>
      </c>
    </row>
    <row r="22" spans="1:11" ht="12.75">
      <c r="A22" s="1" t="s">
        <v>24</v>
      </c>
      <c r="B22" s="1"/>
      <c r="C22" s="29">
        <f>C23+C24+C25+C26+C27</f>
        <v>69695</v>
      </c>
      <c r="D22" s="29">
        <f aca="true" t="shared" si="4" ref="D22:K22">D23+D24+D25+D26+D27</f>
        <v>103637.32</v>
      </c>
      <c r="E22" s="29">
        <f t="shared" si="4"/>
        <v>21785</v>
      </c>
      <c r="F22" s="29">
        <f t="shared" si="4"/>
        <v>9488.68</v>
      </c>
      <c r="G22" s="29">
        <f t="shared" si="4"/>
        <v>17735</v>
      </c>
      <c r="H22" s="29">
        <f t="shared" si="4"/>
        <v>20079</v>
      </c>
      <c r="I22" s="29">
        <f t="shared" si="4"/>
        <v>7010</v>
      </c>
      <c r="J22" s="29">
        <f t="shared" si="4"/>
        <v>14877</v>
      </c>
      <c r="K22" s="29">
        <f t="shared" si="4"/>
        <v>264307</v>
      </c>
    </row>
    <row r="23" spans="1:11" ht="12.75">
      <c r="A23" s="1"/>
      <c r="B23" s="1" t="s">
        <v>16</v>
      </c>
      <c r="C23" s="2">
        <v>53466</v>
      </c>
      <c r="D23" s="2">
        <v>22701</v>
      </c>
      <c r="E23" s="2">
        <v>9236</v>
      </c>
      <c r="F23" s="2">
        <v>7338</v>
      </c>
      <c r="G23" s="2">
        <v>1965</v>
      </c>
      <c r="H23" s="2">
        <v>16204</v>
      </c>
      <c r="I23" s="2">
        <v>7010</v>
      </c>
      <c r="J23" s="2">
        <v>10827</v>
      </c>
      <c r="K23" s="39">
        <f>SUM(C23:J23)</f>
        <v>128747</v>
      </c>
    </row>
    <row r="24" spans="1:11" ht="12.75">
      <c r="A24" s="1"/>
      <c r="B24" s="1" t="s">
        <v>17</v>
      </c>
      <c r="C24" s="2">
        <v>0</v>
      </c>
      <c r="D24" s="2">
        <v>132</v>
      </c>
      <c r="E24" s="2">
        <v>1534</v>
      </c>
      <c r="F24" s="2">
        <v>0</v>
      </c>
      <c r="G24" s="2">
        <v>0</v>
      </c>
      <c r="H24" s="2">
        <v>976</v>
      </c>
      <c r="I24" s="2">
        <v>0</v>
      </c>
      <c r="J24" s="2">
        <v>891</v>
      </c>
      <c r="K24" s="39">
        <f>SUM(C24:J24)</f>
        <v>3533</v>
      </c>
    </row>
    <row r="25" spans="1:11" ht="12.75">
      <c r="A25" s="1"/>
      <c r="B25" s="1" t="s">
        <v>18</v>
      </c>
      <c r="C25" s="2">
        <v>0</v>
      </c>
      <c r="D25" s="2">
        <v>1768</v>
      </c>
      <c r="E25" s="2">
        <v>125</v>
      </c>
      <c r="F25" s="2">
        <v>174</v>
      </c>
      <c r="G25" s="2">
        <v>402</v>
      </c>
      <c r="H25" s="2">
        <v>0</v>
      </c>
      <c r="I25" s="2">
        <v>0</v>
      </c>
      <c r="J25" s="2">
        <v>141</v>
      </c>
      <c r="K25" s="39">
        <f>SUM(C25:J25)</f>
        <v>2610</v>
      </c>
    </row>
    <row r="26" spans="1:11" ht="12.75">
      <c r="A26" s="1"/>
      <c r="B26" s="1" t="s">
        <v>20</v>
      </c>
      <c r="C26" s="2">
        <v>15654</v>
      </c>
      <c r="D26" s="2">
        <v>74680.32</v>
      </c>
      <c r="E26" s="2">
        <v>5049</v>
      </c>
      <c r="F26" s="2">
        <v>1976.68</v>
      </c>
      <c r="G26" s="2">
        <v>5425</v>
      </c>
      <c r="H26" s="2">
        <v>2899</v>
      </c>
      <c r="I26" s="2">
        <v>0</v>
      </c>
      <c r="J26" s="2">
        <v>3008</v>
      </c>
      <c r="K26" s="39">
        <f>SUM(C26:J26)</f>
        <v>108692</v>
      </c>
    </row>
    <row r="27" spans="1:11" ht="12.75">
      <c r="A27" s="1"/>
      <c r="B27" s="1" t="s">
        <v>21</v>
      </c>
      <c r="C27" s="2">
        <v>575</v>
      </c>
      <c r="D27" s="2">
        <v>4356</v>
      </c>
      <c r="E27" s="2">
        <v>5841</v>
      </c>
      <c r="F27" s="2">
        <v>0</v>
      </c>
      <c r="G27" s="2">
        <v>9943</v>
      </c>
      <c r="H27" s="2">
        <v>0</v>
      </c>
      <c r="I27" s="2">
        <v>0</v>
      </c>
      <c r="J27" s="2">
        <v>10</v>
      </c>
      <c r="K27" s="39">
        <f>SUM(C27:J27)</f>
        <v>20725</v>
      </c>
    </row>
    <row r="28" spans="1:11" ht="12.75">
      <c r="A28" s="1" t="s">
        <v>25</v>
      </c>
      <c r="B28" s="1"/>
      <c r="C28" s="29">
        <f>C29+C30+C31</f>
        <v>18599.09</v>
      </c>
      <c r="D28" s="29">
        <f aca="true" t="shared" si="5" ref="D28:K28">D29+D30+D31</f>
        <v>1550.16</v>
      </c>
      <c r="E28" s="29">
        <f t="shared" si="5"/>
        <v>1070.31</v>
      </c>
      <c r="F28" s="29">
        <f t="shared" si="5"/>
        <v>50220.15</v>
      </c>
      <c r="G28" s="29">
        <f t="shared" si="5"/>
        <v>23299.46</v>
      </c>
      <c r="H28" s="29">
        <f t="shared" si="5"/>
        <v>5869.63</v>
      </c>
      <c r="I28" s="29">
        <f t="shared" si="5"/>
        <v>173.04</v>
      </c>
      <c r="J28" s="29">
        <f t="shared" si="5"/>
        <v>17800.15</v>
      </c>
      <c r="K28" s="29">
        <f t="shared" si="5"/>
        <v>118581.99000000002</v>
      </c>
    </row>
    <row r="29" spans="1:11" ht="12.75">
      <c r="A29" s="1"/>
      <c r="B29" s="1" t="s">
        <v>18</v>
      </c>
      <c r="C29" s="2">
        <v>18599.09</v>
      </c>
      <c r="D29" s="2">
        <v>1520.16</v>
      </c>
      <c r="E29" s="2">
        <v>1070.31</v>
      </c>
      <c r="F29" s="2">
        <v>41520.15</v>
      </c>
      <c r="G29" s="2">
        <v>22797.46</v>
      </c>
      <c r="H29" s="2">
        <v>5869.63</v>
      </c>
      <c r="I29" s="2">
        <v>173.04</v>
      </c>
      <c r="J29" s="2">
        <v>17800.15</v>
      </c>
      <c r="K29" s="39">
        <f>SUM(C29:J29)</f>
        <v>109349.99000000002</v>
      </c>
    </row>
    <row r="30" spans="1:11" ht="12.75">
      <c r="A30" s="1"/>
      <c r="B30" s="1" t="s">
        <v>20</v>
      </c>
      <c r="C30" s="2">
        <v>0</v>
      </c>
      <c r="D30" s="2">
        <v>30</v>
      </c>
      <c r="E30" s="2">
        <v>0</v>
      </c>
      <c r="F30" s="2">
        <v>8700</v>
      </c>
      <c r="G30" s="2">
        <v>202</v>
      </c>
      <c r="H30" s="2">
        <v>0</v>
      </c>
      <c r="I30" s="2">
        <v>0</v>
      </c>
      <c r="J30" s="2">
        <v>0</v>
      </c>
      <c r="K30" s="39">
        <f>SUM(C30:J30)</f>
        <v>8932</v>
      </c>
    </row>
    <row r="31" spans="1:11" ht="12.75">
      <c r="A31" s="1"/>
      <c r="B31" s="1" t="s">
        <v>21</v>
      </c>
      <c r="C31" s="2">
        <v>0</v>
      </c>
      <c r="D31" s="2">
        <v>0</v>
      </c>
      <c r="E31" s="2">
        <v>0</v>
      </c>
      <c r="F31" s="2">
        <v>0</v>
      </c>
      <c r="G31" s="2">
        <v>300</v>
      </c>
      <c r="H31" s="2">
        <v>0</v>
      </c>
      <c r="I31" s="2">
        <v>0</v>
      </c>
      <c r="J31" s="2">
        <v>0</v>
      </c>
      <c r="K31" s="39">
        <f>SUM(C31:J31)</f>
        <v>300</v>
      </c>
    </row>
    <row r="32" spans="2:11" ht="12.75">
      <c r="B32" s="1"/>
      <c r="C32" s="2"/>
      <c r="D32" s="2"/>
      <c r="E32" s="2"/>
      <c r="F32" s="2"/>
      <c r="G32" s="2"/>
      <c r="H32" s="2"/>
      <c r="I32" s="2"/>
      <c r="J32" s="2"/>
      <c r="K32" s="39"/>
    </row>
    <row r="33" spans="1:11" ht="12.75">
      <c r="A33" s="9" t="s">
        <v>111</v>
      </c>
      <c r="B33" s="9"/>
      <c r="C33" s="2"/>
      <c r="D33" s="2"/>
      <c r="E33" s="2"/>
      <c r="F33" s="2"/>
      <c r="G33" s="2"/>
      <c r="H33" s="2"/>
      <c r="I33" s="2"/>
      <c r="J33" s="2"/>
      <c r="K33" s="39"/>
    </row>
    <row r="34" spans="1:11" ht="12.75">
      <c r="A34" s="1" t="s">
        <v>16</v>
      </c>
      <c r="B34" s="1"/>
      <c r="C34" s="2">
        <v>639370.67</v>
      </c>
      <c r="D34" s="2">
        <v>318683.08</v>
      </c>
      <c r="E34" s="2">
        <v>62573.99</v>
      </c>
      <c r="F34" s="2">
        <v>47791.85</v>
      </c>
      <c r="G34" s="2">
        <v>243525.89</v>
      </c>
      <c r="H34" s="2">
        <v>201057.09</v>
      </c>
      <c r="I34" s="2">
        <v>26247.28</v>
      </c>
      <c r="J34" s="2">
        <v>77394.82</v>
      </c>
      <c r="K34" s="39">
        <f aca="true" t="shared" si="6" ref="K34:K39">SUM(C34:J34)</f>
        <v>1616644.6700000002</v>
      </c>
    </row>
    <row r="35" spans="1:11" ht="12.75">
      <c r="A35" s="1" t="s">
        <v>17</v>
      </c>
      <c r="B35" s="1"/>
      <c r="C35" s="2">
        <v>97225.56</v>
      </c>
      <c r="D35" s="2">
        <v>240981.87</v>
      </c>
      <c r="E35" s="2">
        <v>33460.31</v>
      </c>
      <c r="F35" s="2">
        <v>202350.72</v>
      </c>
      <c r="G35" s="2">
        <v>52579.87</v>
      </c>
      <c r="H35" s="2">
        <v>79042.71</v>
      </c>
      <c r="I35" s="2">
        <v>8014.06</v>
      </c>
      <c r="J35" s="2">
        <v>77860.09</v>
      </c>
      <c r="K35" s="39">
        <f t="shared" si="6"/>
        <v>791515.19</v>
      </c>
    </row>
    <row r="36" spans="1:11" ht="12.75">
      <c r="A36" s="1" t="s">
        <v>18</v>
      </c>
      <c r="B36" s="1"/>
      <c r="C36" s="2">
        <v>290168.13</v>
      </c>
      <c r="D36" s="2">
        <v>468474.17</v>
      </c>
      <c r="E36" s="2">
        <v>136345.3</v>
      </c>
      <c r="F36" s="2">
        <v>243359.14</v>
      </c>
      <c r="G36" s="2">
        <v>568093.91</v>
      </c>
      <c r="H36" s="2">
        <v>76165.97</v>
      </c>
      <c r="I36" s="2">
        <v>59012.44</v>
      </c>
      <c r="J36" s="2">
        <v>99044.07</v>
      </c>
      <c r="K36" s="39">
        <f t="shared" si="6"/>
        <v>1940663.1300000004</v>
      </c>
    </row>
    <row r="37" spans="1:11" ht="12.75">
      <c r="A37" s="1" t="s">
        <v>19</v>
      </c>
      <c r="B37" s="1"/>
      <c r="C37" s="2">
        <v>82890.82</v>
      </c>
      <c r="D37" s="2">
        <v>260851.39</v>
      </c>
      <c r="E37" s="2">
        <v>14480.27</v>
      </c>
      <c r="F37" s="2">
        <v>100509.99</v>
      </c>
      <c r="G37" s="2">
        <v>69208.32</v>
      </c>
      <c r="H37" s="2">
        <v>55176.35</v>
      </c>
      <c r="I37" s="2">
        <v>5778.63</v>
      </c>
      <c r="J37" s="2">
        <v>13989.34</v>
      </c>
      <c r="K37" s="39">
        <f t="shared" si="6"/>
        <v>602885.11</v>
      </c>
    </row>
    <row r="38" spans="1:11" ht="12.75">
      <c r="A38" s="1" t="s">
        <v>20</v>
      </c>
      <c r="B38" s="1"/>
      <c r="C38" s="2">
        <v>140409.43</v>
      </c>
      <c r="D38" s="2">
        <v>238573.75</v>
      </c>
      <c r="E38" s="2">
        <v>87774.56</v>
      </c>
      <c r="F38" s="2">
        <v>35544.53</v>
      </c>
      <c r="G38" s="2">
        <v>79562.65</v>
      </c>
      <c r="H38" s="2">
        <v>44971.68</v>
      </c>
      <c r="I38" s="2">
        <v>2226.04</v>
      </c>
      <c r="J38" s="2">
        <v>18191.29</v>
      </c>
      <c r="K38" s="39">
        <f t="shared" si="6"/>
        <v>647253.9300000002</v>
      </c>
    </row>
    <row r="39" spans="1:11" ht="12.75">
      <c r="A39" s="1" t="s">
        <v>21</v>
      </c>
      <c r="B39" s="1"/>
      <c r="C39" s="2">
        <v>109085.9</v>
      </c>
      <c r="D39" s="2">
        <v>58910.82</v>
      </c>
      <c r="E39" s="2">
        <v>32606.32</v>
      </c>
      <c r="F39" s="2">
        <v>9984.14</v>
      </c>
      <c r="G39" s="2">
        <v>74395.25</v>
      </c>
      <c r="H39" s="2">
        <v>6868.57</v>
      </c>
      <c r="I39" s="2">
        <v>1414.92</v>
      </c>
      <c r="J39" s="2">
        <v>3766.26</v>
      </c>
      <c r="K39" s="39">
        <f t="shared" si="6"/>
        <v>297032.18</v>
      </c>
    </row>
    <row r="40" spans="1:11" ht="13.5" thickBot="1">
      <c r="A40" s="32" t="s">
        <v>14</v>
      </c>
      <c r="B40" s="32"/>
      <c r="C40" s="28">
        <f>SUM(C34:C39)</f>
        <v>1359150.5099999998</v>
      </c>
      <c r="D40" s="28">
        <f aca="true" t="shared" si="7" ref="D40:K40">SUM(D34:D39)</f>
        <v>1586475.0799999998</v>
      </c>
      <c r="E40" s="28">
        <f t="shared" si="7"/>
        <v>367240.74999999994</v>
      </c>
      <c r="F40" s="28">
        <f t="shared" si="7"/>
        <v>639540.3700000001</v>
      </c>
      <c r="G40" s="28">
        <f t="shared" si="7"/>
        <v>1087365.8900000001</v>
      </c>
      <c r="H40" s="28">
        <f t="shared" si="7"/>
        <v>463282.37</v>
      </c>
      <c r="I40" s="28">
        <f t="shared" si="7"/>
        <v>102693.37</v>
      </c>
      <c r="J40" s="28">
        <f t="shared" si="7"/>
        <v>290245.87</v>
      </c>
      <c r="K40" s="28">
        <f t="shared" si="7"/>
        <v>5895994.210000001</v>
      </c>
    </row>
  </sheetData>
  <sheetProtection/>
  <mergeCells count="1">
    <mergeCell ref="C3:K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25.140625" style="0" customWidth="1"/>
    <col min="3" max="3" width="13.7109375" style="0" customWidth="1"/>
    <col min="4" max="4" width="16.28125" style="0" bestFit="1" customWidth="1"/>
    <col min="5" max="5" width="17.7109375" style="0" bestFit="1" customWidth="1"/>
    <col min="6" max="6" width="17.57421875" style="0" customWidth="1"/>
    <col min="7" max="7" width="17.7109375" style="0" bestFit="1" customWidth="1"/>
    <col min="8" max="8" width="9.8515625" style="0" bestFit="1" customWidth="1"/>
    <col min="9" max="9" width="9.140625" style="38" customWidth="1"/>
    <col min="10" max="10" width="10.7109375" style="0" customWidth="1"/>
    <col min="11" max="11" width="10.140625" style="0" bestFit="1" customWidth="1"/>
  </cols>
  <sheetData>
    <row r="1" ht="13.5" thickBot="1">
      <c r="A1" s="46" t="s">
        <v>3</v>
      </c>
    </row>
    <row r="2" spans="1:9" ht="13.5" thickTop="1">
      <c r="A2" s="4"/>
      <c r="B2" s="5"/>
      <c r="C2" s="14" t="s">
        <v>111</v>
      </c>
      <c r="D2" s="14"/>
      <c r="E2" s="14"/>
      <c r="F2" s="14"/>
      <c r="G2" s="14"/>
      <c r="H2" s="14"/>
      <c r="I2" s="14"/>
    </row>
    <row r="3" spans="1:9" ht="25.5">
      <c r="A3" s="1"/>
      <c r="B3" s="6"/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44" t="s">
        <v>14</v>
      </c>
    </row>
    <row r="4" spans="1:9" ht="12.75">
      <c r="A4" s="7" t="s">
        <v>96</v>
      </c>
      <c r="B4" s="18"/>
      <c r="C4" s="18"/>
      <c r="D4" s="18"/>
      <c r="E4" s="18"/>
      <c r="F4" s="18"/>
      <c r="G4" s="18"/>
      <c r="H4" s="18"/>
      <c r="I4" s="45"/>
    </row>
    <row r="5" spans="1:9" ht="12.75">
      <c r="A5" s="1" t="s">
        <v>97</v>
      </c>
      <c r="B5" s="1" t="s">
        <v>94</v>
      </c>
      <c r="C5" s="2">
        <v>3552</v>
      </c>
      <c r="D5" s="2">
        <v>1968</v>
      </c>
      <c r="E5" s="2">
        <v>5407</v>
      </c>
      <c r="F5" s="2">
        <v>1827</v>
      </c>
      <c r="G5" s="2">
        <v>2209</v>
      </c>
      <c r="H5" s="2">
        <v>1453</v>
      </c>
      <c r="I5" s="39">
        <f>SUM(C5:H5)</f>
        <v>16416</v>
      </c>
    </row>
    <row r="6" spans="1:9" ht="12.75">
      <c r="A6" s="1"/>
      <c r="B6" s="1" t="s">
        <v>31</v>
      </c>
      <c r="C6" s="2">
        <v>1220</v>
      </c>
      <c r="D6" s="2">
        <v>548</v>
      </c>
      <c r="E6" s="2">
        <v>3101</v>
      </c>
      <c r="F6" s="2">
        <v>1120</v>
      </c>
      <c r="G6" s="2">
        <v>974</v>
      </c>
      <c r="H6" s="2">
        <v>644</v>
      </c>
      <c r="I6" s="39">
        <f aca="true" t="shared" si="0" ref="I6:I33">SUM(C6:H6)</f>
        <v>7607</v>
      </c>
    </row>
    <row r="7" spans="1:9" ht="12.75">
      <c r="A7" s="1"/>
      <c r="B7" s="1" t="s">
        <v>32</v>
      </c>
      <c r="C7" s="2">
        <v>2215.92</v>
      </c>
      <c r="D7" s="2">
        <v>1127.5</v>
      </c>
      <c r="E7" s="2">
        <v>3419.95</v>
      </c>
      <c r="F7" s="2">
        <v>933.24</v>
      </c>
      <c r="G7" s="2">
        <v>1327.5</v>
      </c>
      <c r="H7" s="2">
        <v>823.43</v>
      </c>
      <c r="I7" s="39">
        <f t="shared" si="0"/>
        <v>9847.54</v>
      </c>
    </row>
    <row r="8" spans="1:9" ht="12.75">
      <c r="A8" s="1"/>
      <c r="B8" s="1" t="s">
        <v>33</v>
      </c>
      <c r="C8" s="2">
        <v>781.41</v>
      </c>
      <c r="D8" s="2">
        <v>312.4</v>
      </c>
      <c r="E8" s="2">
        <v>2098.62</v>
      </c>
      <c r="F8" s="2">
        <v>550.76</v>
      </c>
      <c r="G8" s="2">
        <v>602.76</v>
      </c>
      <c r="H8" s="2">
        <v>399.06</v>
      </c>
      <c r="I8" s="39">
        <f t="shared" si="0"/>
        <v>4745.01</v>
      </c>
    </row>
    <row r="9" spans="1:11" ht="12.75">
      <c r="A9" s="1"/>
      <c r="B9" s="1" t="s">
        <v>34</v>
      </c>
      <c r="C9" s="2">
        <v>2074878.52</v>
      </c>
      <c r="D9" s="2">
        <v>798416</v>
      </c>
      <c r="E9" s="2">
        <v>2701429.86</v>
      </c>
      <c r="F9" s="2">
        <v>747770.58</v>
      </c>
      <c r="G9" s="2">
        <v>1177845.35</v>
      </c>
      <c r="H9" s="2">
        <v>667293.53</v>
      </c>
      <c r="I9" s="39">
        <f t="shared" si="0"/>
        <v>8167633.840000001</v>
      </c>
      <c r="K9" s="50"/>
    </row>
    <row r="10" spans="1:9" ht="12.75">
      <c r="A10" s="1"/>
      <c r="B10" s="1"/>
      <c r="C10" s="2"/>
      <c r="D10" s="2"/>
      <c r="E10" s="2"/>
      <c r="F10" s="2"/>
      <c r="G10" s="2"/>
      <c r="H10" s="2"/>
      <c r="I10" s="39"/>
    </row>
    <row r="11" spans="1:10" ht="12.75">
      <c r="A11" s="1" t="s">
        <v>98</v>
      </c>
      <c r="B11" s="1" t="s">
        <v>94</v>
      </c>
      <c r="C11" s="2">
        <v>520</v>
      </c>
      <c r="D11" s="2">
        <v>620</v>
      </c>
      <c r="E11" s="2">
        <v>257</v>
      </c>
      <c r="F11" s="2">
        <v>208</v>
      </c>
      <c r="G11" s="2">
        <v>409</v>
      </c>
      <c r="H11" s="2">
        <v>163</v>
      </c>
      <c r="I11" s="39">
        <f t="shared" si="0"/>
        <v>2177</v>
      </c>
      <c r="J11" s="2"/>
    </row>
    <row r="12" spans="1:9" ht="12.75">
      <c r="A12" s="1"/>
      <c r="B12" s="1" t="s">
        <v>31</v>
      </c>
      <c r="C12" s="2">
        <v>245</v>
      </c>
      <c r="D12" s="2">
        <v>23</v>
      </c>
      <c r="E12" s="2">
        <v>12</v>
      </c>
      <c r="F12" s="2">
        <v>127</v>
      </c>
      <c r="G12" s="2">
        <v>191</v>
      </c>
      <c r="H12" s="2">
        <v>89</v>
      </c>
      <c r="I12" s="39">
        <f t="shared" si="0"/>
        <v>687</v>
      </c>
    </row>
    <row r="13" spans="1:9" ht="12.75">
      <c r="A13" s="1"/>
      <c r="B13" s="1" t="s">
        <v>32</v>
      </c>
      <c r="C13" s="2">
        <v>233</v>
      </c>
      <c r="D13" s="2">
        <v>508</v>
      </c>
      <c r="E13" s="2">
        <v>117.7</v>
      </c>
      <c r="F13" s="2">
        <v>168.3</v>
      </c>
      <c r="G13" s="2">
        <v>173.4</v>
      </c>
      <c r="H13" s="2">
        <v>64.52</v>
      </c>
      <c r="I13" s="39">
        <f t="shared" si="0"/>
        <v>1264.92</v>
      </c>
    </row>
    <row r="14" spans="1:9" ht="12.75">
      <c r="A14" s="1"/>
      <c r="B14" s="1" t="s">
        <v>33</v>
      </c>
      <c r="C14" s="2">
        <v>95.4</v>
      </c>
      <c r="D14" s="2">
        <v>20</v>
      </c>
      <c r="E14" s="2">
        <v>10.9</v>
      </c>
      <c r="F14" s="2">
        <v>98.3</v>
      </c>
      <c r="G14" s="2">
        <v>77.3</v>
      </c>
      <c r="H14" s="2">
        <v>18.1</v>
      </c>
      <c r="I14" s="39">
        <f t="shared" si="0"/>
        <v>320.00000000000006</v>
      </c>
    </row>
    <row r="15" spans="1:9" ht="12.75">
      <c r="A15" s="1"/>
      <c r="B15" s="1" t="s">
        <v>34</v>
      </c>
      <c r="C15" s="2">
        <v>187705.82</v>
      </c>
      <c r="D15" s="2">
        <v>375328</v>
      </c>
      <c r="E15" s="2">
        <v>60212</v>
      </c>
      <c r="F15" s="2">
        <v>130173</v>
      </c>
      <c r="G15" s="2">
        <v>159911.51</v>
      </c>
      <c r="H15" s="2">
        <v>49813.46</v>
      </c>
      <c r="I15" s="39">
        <f t="shared" si="0"/>
        <v>963143.79</v>
      </c>
    </row>
    <row r="16" spans="1:9" ht="12.75">
      <c r="A16" s="1"/>
      <c r="B16" s="1"/>
      <c r="C16" s="2"/>
      <c r="D16" s="2"/>
      <c r="E16" s="2"/>
      <c r="F16" s="2"/>
      <c r="G16" s="2"/>
      <c r="H16" s="2"/>
      <c r="I16" s="39"/>
    </row>
    <row r="17" spans="1:10" ht="12.75">
      <c r="A17" s="1" t="s">
        <v>99</v>
      </c>
      <c r="B17" s="1" t="s">
        <v>94</v>
      </c>
      <c r="C17" s="2">
        <v>393</v>
      </c>
      <c r="D17" s="2">
        <v>287</v>
      </c>
      <c r="E17" s="2">
        <v>1257</v>
      </c>
      <c r="F17" s="2">
        <v>74</v>
      </c>
      <c r="G17" s="2">
        <v>412</v>
      </c>
      <c r="H17" s="2">
        <v>403</v>
      </c>
      <c r="I17" s="39">
        <f t="shared" si="0"/>
        <v>2826</v>
      </c>
      <c r="J17" s="50"/>
    </row>
    <row r="18" spans="1:11" ht="12.75">
      <c r="A18" s="1"/>
      <c r="B18" s="1" t="s">
        <v>31</v>
      </c>
      <c r="C18" s="2">
        <v>160</v>
      </c>
      <c r="D18" s="2">
        <v>94</v>
      </c>
      <c r="E18" s="2">
        <v>541</v>
      </c>
      <c r="F18" s="2">
        <v>44</v>
      </c>
      <c r="G18" s="2">
        <v>192</v>
      </c>
      <c r="H18" s="2">
        <v>187</v>
      </c>
      <c r="I18" s="39">
        <f t="shared" si="0"/>
        <v>1218</v>
      </c>
      <c r="K18" s="50"/>
    </row>
    <row r="19" spans="1:9" ht="12.75">
      <c r="A19" s="1"/>
      <c r="B19" s="1" t="s">
        <v>32</v>
      </c>
      <c r="C19" s="2">
        <v>261.4</v>
      </c>
      <c r="D19" s="2">
        <v>185.3</v>
      </c>
      <c r="E19" s="2">
        <v>704.2</v>
      </c>
      <c r="F19" s="2">
        <v>60</v>
      </c>
      <c r="G19" s="2">
        <v>194.3</v>
      </c>
      <c r="H19" s="2">
        <v>242.4</v>
      </c>
      <c r="I19" s="39">
        <f t="shared" si="0"/>
        <v>1647.6000000000001</v>
      </c>
    </row>
    <row r="20" spans="1:9" ht="12.75">
      <c r="A20" s="1"/>
      <c r="B20" s="1" t="s">
        <v>33</v>
      </c>
      <c r="C20" s="2">
        <v>106.3</v>
      </c>
      <c r="D20" s="2">
        <v>49.9</v>
      </c>
      <c r="E20" s="2">
        <v>318.2</v>
      </c>
      <c r="F20" s="2">
        <v>36.4</v>
      </c>
      <c r="G20" s="2">
        <v>87.6</v>
      </c>
      <c r="H20" s="2">
        <v>105.4</v>
      </c>
      <c r="I20" s="39">
        <f t="shared" si="0"/>
        <v>703.8</v>
      </c>
    </row>
    <row r="21" spans="1:9" ht="12.75">
      <c r="A21" s="1"/>
      <c r="B21" s="1" t="s">
        <v>34</v>
      </c>
      <c r="C21" s="2">
        <v>281046</v>
      </c>
      <c r="D21" s="2">
        <v>191665</v>
      </c>
      <c r="E21" s="2">
        <v>658117</v>
      </c>
      <c r="F21" s="2">
        <v>51105</v>
      </c>
      <c r="G21" s="2">
        <v>173366</v>
      </c>
      <c r="H21" s="2">
        <v>165015</v>
      </c>
      <c r="I21" s="39">
        <f t="shared" si="0"/>
        <v>1520314</v>
      </c>
    </row>
    <row r="22" spans="1:9" ht="12.75">
      <c r="A22" s="1"/>
      <c r="B22" s="1"/>
      <c r="C22" s="2"/>
      <c r="D22" s="2"/>
      <c r="E22" s="2"/>
      <c r="F22" s="2"/>
      <c r="G22" s="2"/>
      <c r="H22" s="2"/>
      <c r="I22" s="39"/>
    </row>
    <row r="23" spans="1:9" ht="12.75">
      <c r="A23" s="1" t="s">
        <v>100</v>
      </c>
      <c r="B23" s="1" t="s">
        <v>94</v>
      </c>
      <c r="C23" s="2">
        <v>1354</v>
      </c>
      <c r="D23" s="2">
        <v>108</v>
      </c>
      <c r="E23" s="2">
        <v>2711</v>
      </c>
      <c r="F23" s="2">
        <v>560</v>
      </c>
      <c r="G23" s="2">
        <v>1588</v>
      </c>
      <c r="H23" s="2">
        <v>1009</v>
      </c>
      <c r="I23" s="39">
        <f t="shared" si="0"/>
        <v>7330</v>
      </c>
    </row>
    <row r="24" spans="1:9" ht="12.75">
      <c r="A24" s="1"/>
      <c r="B24" s="1" t="s">
        <v>31</v>
      </c>
      <c r="C24" s="2">
        <v>504</v>
      </c>
      <c r="D24" s="2">
        <v>26</v>
      </c>
      <c r="E24" s="2">
        <v>1459</v>
      </c>
      <c r="F24" s="2">
        <v>275</v>
      </c>
      <c r="G24" s="2">
        <v>585</v>
      </c>
      <c r="H24" s="2">
        <v>516</v>
      </c>
      <c r="I24" s="39">
        <f t="shared" si="0"/>
        <v>3365</v>
      </c>
    </row>
    <row r="25" spans="1:9" ht="12.75">
      <c r="A25" s="1"/>
      <c r="B25" s="1" t="s">
        <v>32</v>
      </c>
      <c r="C25" s="2">
        <v>768.1</v>
      </c>
      <c r="D25" s="2">
        <v>40.1</v>
      </c>
      <c r="E25" s="2">
        <v>1418.78</v>
      </c>
      <c r="F25" s="2">
        <v>370.3</v>
      </c>
      <c r="G25" s="2">
        <v>563.35</v>
      </c>
      <c r="H25" s="2">
        <v>343</v>
      </c>
      <c r="I25" s="39">
        <f t="shared" si="0"/>
        <v>3503.63</v>
      </c>
    </row>
    <row r="26" spans="1:9" ht="12.75">
      <c r="A26" s="1"/>
      <c r="B26" s="1" t="s">
        <v>33</v>
      </c>
      <c r="C26" s="2">
        <v>258.4</v>
      </c>
      <c r="D26" s="2">
        <v>12.5</v>
      </c>
      <c r="E26" s="2">
        <v>786.82</v>
      </c>
      <c r="F26" s="2">
        <v>167.5</v>
      </c>
      <c r="G26" s="2">
        <v>215.9</v>
      </c>
      <c r="H26" s="2">
        <v>153.3</v>
      </c>
      <c r="I26" s="39">
        <f t="shared" si="0"/>
        <v>1594.42</v>
      </c>
    </row>
    <row r="27" spans="1:9" ht="12.75">
      <c r="A27" s="1"/>
      <c r="B27" s="1" t="s">
        <v>34</v>
      </c>
      <c r="C27" s="2">
        <v>734596</v>
      </c>
      <c r="D27" s="2">
        <v>33973</v>
      </c>
      <c r="E27" s="2">
        <v>1057498</v>
      </c>
      <c r="F27" s="2">
        <v>336859</v>
      </c>
      <c r="G27" s="2">
        <v>451166</v>
      </c>
      <c r="H27" s="2">
        <v>309256</v>
      </c>
      <c r="I27" s="39">
        <f t="shared" si="0"/>
        <v>2923348</v>
      </c>
    </row>
    <row r="28" spans="1:9" ht="12.75">
      <c r="A28" s="1"/>
      <c r="B28" s="1"/>
      <c r="C28" s="2"/>
      <c r="D28" s="2"/>
      <c r="E28" s="2"/>
      <c r="F28" s="2"/>
      <c r="G28" s="2"/>
      <c r="H28" s="2"/>
      <c r="I28" s="39"/>
    </row>
    <row r="29" spans="1:10" ht="12.75">
      <c r="A29" s="1" t="s">
        <v>101</v>
      </c>
      <c r="B29" s="1" t="s">
        <v>94</v>
      </c>
      <c r="C29" s="2">
        <v>137</v>
      </c>
      <c r="D29" s="2">
        <v>1032</v>
      </c>
      <c r="E29" s="2">
        <v>536</v>
      </c>
      <c r="F29" s="2">
        <v>0</v>
      </c>
      <c r="G29" s="2">
        <v>336</v>
      </c>
      <c r="H29" s="2">
        <v>201</v>
      </c>
      <c r="I29" s="39">
        <f t="shared" si="0"/>
        <v>2242</v>
      </c>
      <c r="J29" s="50"/>
    </row>
    <row r="30" spans="1:10" ht="12.75">
      <c r="A30" s="1"/>
      <c r="B30" s="1" t="s">
        <v>31</v>
      </c>
      <c r="C30" s="2">
        <v>29</v>
      </c>
      <c r="D30" s="2">
        <v>322</v>
      </c>
      <c r="E30" s="2">
        <v>324</v>
      </c>
      <c r="F30" s="2">
        <v>0</v>
      </c>
      <c r="G30" s="2">
        <v>186</v>
      </c>
      <c r="H30" s="2">
        <v>107</v>
      </c>
      <c r="I30" s="39">
        <f t="shared" si="0"/>
        <v>968</v>
      </c>
      <c r="J30" s="50"/>
    </row>
    <row r="31" spans="1:10" ht="12.75">
      <c r="A31" s="1"/>
      <c r="B31" s="1" t="s">
        <v>32</v>
      </c>
      <c r="C31" s="2">
        <v>73</v>
      </c>
      <c r="D31" s="2">
        <v>593.6</v>
      </c>
      <c r="E31" s="2">
        <v>188.8</v>
      </c>
      <c r="F31" s="2">
        <v>0</v>
      </c>
      <c r="G31" s="2">
        <v>154.7</v>
      </c>
      <c r="H31" s="2">
        <v>83.1</v>
      </c>
      <c r="I31" s="39">
        <f t="shared" si="0"/>
        <v>1093.2</v>
      </c>
      <c r="J31" s="50"/>
    </row>
    <row r="32" spans="1:10" ht="12.75">
      <c r="A32" s="1"/>
      <c r="B32" s="1" t="s">
        <v>33</v>
      </c>
      <c r="C32" s="2">
        <v>14.6</v>
      </c>
      <c r="D32" s="2">
        <v>166.8</v>
      </c>
      <c r="E32" s="2">
        <v>131.9</v>
      </c>
      <c r="F32" s="2">
        <v>0</v>
      </c>
      <c r="G32" s="2">
        <v>77.4</v>
      </c>
      <c r="H32" s="2">
        <v>44.3</v>
      </c>
      <c r="I32" s="39">
        <f t="shared" si="0"/>
        <v>435.00000000000006</v>
      </c>
      <c r="J32" s="50"/>
    </row>
    <row r="33" spans="1:10" ht="13.5" thickBot="1">
      <c r="A33" s="10"/>
      <c r="B33" s="10" t="s">
        <v>34</v>
      </c>
      <c r="C33" s="52">
        <v>71490</v>
      </c>
      <c r="D33" s="52">
        <v>627240</v>
      </c>
      <c r="E33" s="52">
        <v>160697</v>
      </c>
      <c r="F33" s="52">
        <v>0</v>
      </c>
      <c r="G33" s="52">
        <v>173830</v>
      </c>
      <c r="H33" s="52">
        <v>99715</v>
      </c>
      <c r="I33" s="28">
        <f t="shared" si="0"/>
        <v>1132972</v>
      </c>
      <c r="J33" s="50"/>
    </row>
    <row r="37" ht="12.75">
      <c r="I37" s="4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25.00390625" style="0" customWidth="1"/>
    <col min="3" max="3" width="13.140625" style="0" bestFit="1" customWidth="1"/>
    <col min="4" max="4" width="16.140625" style="0" customWidth="1"/>
    <col min="5" max="5" width="10.00390625" style="0" customWidth="1"/>
    <col min="6" max="6" width="12.57421875" style="0" bestFit="1" customWidth="1"/>
    <col min="7" max="7" width="12.421875" style="0" bestFit="1" customWidth="1"/>
    <col min="8" max="8" width="13.140625" style="0" bestFit="1" customWidth="1"/>
    <col min="9" max="10" width="14.00390625" style="0" bestFit="1" customWidth="1"/>
  </cols>
  <sheetData>
    <row r="1" ht="13.5" thickBot="1">
      <c r="A1" s="46" t="s">
        <v>4</v>
      </c>
    </row>
    <row r="2" spans="1:10" ht="51.75" thickTop="1">
      <c r="A2" s="4"/>
      <c r="B2" s="5"/>
      <c r="C2" s="5" t="s">
        <v>102</v>
      </c>
      <c r="D2" s="5" t="s">
        <v>31</v>
      </c>
      <c r="E2" s="5" t="s">
        <v>151</v>
      </c>
      <c r="F2" s="5" t="s">
        <v>132</v>
      </c>
      <c r="G2" s="5" t="s">
        <v>103</v>
      </c>
      <c r="H2" s="5" t="s">
        <v>104</v>
      </c>
      <c r="I2" s="35" t="s">
        <v>133</v>
      </c>
      <c r="J2" s="35" t="s">
        <v>134</v>
      </c>
    </row>
    <row r="3" spans="1:10" ht="12.75">
      <c r="A3" s="7" t="s">
        <v>95</v>
      </c>
      <c r="B3" s="7" t="s">
        <v>111</v>
      </c>
      <c r="C3" s="8"/>
      <c r="D3" s="8"/>
      <c r="E3" s="8"/>
      <c r="F3" s="8"/>
      <c r="G3" s="8"/>
      <c r="H3" s="8"/>
      <c r="I3" s="8"/>
      <c r="J3" s="8"/>
    </row>
    <row r="4" spans="1:10" ht="12.75">
      <c r="A4" s="1" t="s">
        <v>15</v>
      </c>
      <c r="C4" s="47">
        <f>C5+C6+C7+C8+C9+C10</f>
        <v>22418</v>
      </c>
      <c r="D4" s="47">
        <f aca="true" t="shared" si="0" ref="D4:J4">D5+D6+D7+D8+D9+D10</f>
        <v>9741</v>
      </c>
      <c r="E4" s="47">
        <f t="shared" si="0"/>
        <v>14247</v>
      </c>
      <c r="F4" s="47">
        <f t="shared" si="0"/>
        <v>4904</v>
      </c>
      <c r="G4" s="47">
        <f t="shared" si="0"/>
        <v>12656.340000000002</v>
      </c>
      <c r="H4" s="47">
        <f t="shared" si="0"/>
        <v>5321.06</v>
      </c>
      <c r="I4" s="47">
        <f t="shared" si="0"/>
        <v>8815.320000000002</v>
      </c>
      <c r="J4" s="47">
        <f t="shared" si="0"/>
        <v>3099.31</v>
      </c>
    </row>
    <row r="5" spans="1:10" ht="12.75">
      <c r="A5" s="1"/>
      <c r="B5" s="1" t="s">
        <v>16</v>
      </c>
      <c r="C5" s="2">
        <v>5396</v>
      </c>
      <c r="D5" s="2">
        <v>2000</v>
      </c>
      <c r="E5" s="2">
        <v>3448</v>
      </c>
      <c r="F5" s="2">
        <v>945</v>
      </c>
      <c r="G5" s="2">
        <v>3274.22</v>
      </c>
      <c r="H5" s="2">
        <v>1164.51</v>
      </c>
      <c r="I5" s="2">
        <v>2263.53</v>
      </c>
      <c r="J5" s="2">
        <v>622.67</v>
      </c>
    </row>
    <row r="6" spans="1:12" ht="12.75">
      <c r="A6" s="1"/>
      <c r="B6" s="1" t="s">
        <v>17</v>
      </c>
      <c r="C6" s="2">
        <v>3968</v>
      </c>
      <c r="D6" s="2">
        <v>997</v>
      </c>
      <c r="E6" s="2">
        <v>2708</v>
      </c>
      <c r="F6" s="2">
        <v>533</v>
      </c>
      <c r="G6" s="2">
        <v>2431.8</v>
      </c>
      <c r="H6" s="2">
        <v>553.5</v>
      </c>
      <c r="I6" s="2">
        <v>1741.7</v>
      </c>
      <c r="J6" s="2">
        <v>337.9</v>
      </c>
      <c r="L6" s="50"/>
    </row>
    <row r="7" spans="1:10" ht="12.75">
      <c r="A7" s="1"/>
      <c r="B7" s="1" t="s">
        <v>18</v>
      </c>
      <c r="C7" s="2">
        <v>3319</v>
      </c>
      <c r="D7" s="2">
        <v>1974</v>
      </c>
      <c r="E7" s="2">
        <v>1950</v>
      </c>
      <c r="F7" s="2">
        <v>912</v>
      </c>
      <c r="G7" s="2">
        <v>2104.35</v>
      </c>
      <c r="H7" s="2">
        <v>1247.92</v>
      </c>
      <c r="I7" s="2">
        <v>1306.65</v>
      </c>
      <c r="J7" s="2">
        <v>650.48</v>
      </c>
    </row>
    <row r="8" spans="1:10" ht="12.75">
      <c r="A8" s="1"/>
      <c r="B8" s="1" t="s">
        <v>19</v>
      </c>
      <c r="C8" s="2">
        <v>2669</v>
      </c>
      <c r="D8" s="2">
        <v>1566</v>
      </c>
      <c r="E8" s="2">
        <v>1200</v>
      </c>
      <c r="F8" s="2">
        <v>574</v>
      </c>
      <c r="G8" s="2">
        <v>1531.84</v>
      </c>
      <c r="H8" s="2">
        <v>852.96</v>
      </c>
      <c r="I8" s="2">
        <v>828.53</v>
      </c>
      <c r="J8" s="2">
        <v>399.06</v>
      </c>
    </row>
    <row r="9" spans="1:10" ht="12.75">
      <c r="A9" s="1"/>
      <c r="B9" s="1" t="s">
        <v>20</v>
      </c>
      <c r="C9" s="2">
        <v>4394</v>
      </c>
      <c r="D9" s="2">
        <v>1893</v>
      </c>
      <c r="E9" s="2">
        <v>3095</v>
      </c>
      <c r="F9" s="2">
        <v>1184</v>
      </c>
      <c r="G9" s="2">
        <v>2044.78</v>
      </c>
      <c r="H9" s="2">
        <v>902.51</v>
      </c>
      <c r="I9" s="2">
        <v>1643.67</v>
      </c>
      <c r="J9" s="2">
        <v>663.36</v>
      </c>
    </row>
    <row r="10" spans="1:10" ht="12.75">
      <c r="A10" s="1"/>
      <c r="B10" s="1" t="s">
        <v>21</v>
      </c>
      <c r="C10" s="2">
        <v>2672</v>
      </c>
      <c r="D10" s="2">
        <v>1311</v>
      </c>
      <c r="E10" s="2">
        <v>1846</v>
      </c>
      <c r="F10" s="2">
        <v>756</v>
      </c>
      <c r="G10" s="2">
        <v>1269.35</v>
      </c>
      <c r="H10" s="2">
        <v>599.66</v>
      </c>
      <c r="I10" s="2">
        <v>1031.24</v>
      </c>
      <c r="J10" s="2">
        <v>425.84</v>
      </c>
    </row>
    <row r="11" spans="1:10" ht="12.75">
      <c r="A11" s="1" t="s">
        <v>22</v>
      </c>
      <c r="B11" s="1"/>
      <c r="C11" s="29">
        <f>C12+C13+C14+C15</f>
        <v>5872</v>
      </c>
      <c r="D11" s="29">
        <f aca="true" t="shared" si="1" ref="D11:J11">D12+D13+D14+D15</f>
        <v>3139</v>
      </c>
      <c r="E11" s="29">
        <f t="shared" si="1"/>
        <v>4529</v>
      </c>
      <c r="F11" s="29">
        <f t="shared" si="1"/>
        <v>2071</v>
      </c>
      <c r="G11" s="29">
        <f t="shared" si="1"/>
        <v>3079.63</v>
      </c>
      <c r="H11" s="29">
        <f t="shared" si="1"/>
        <v>1845.9699999999998</v>
      </c>
      <c r="I11" s="29">
        <f t="shared" si="1"/>
        <v>2150.3999999999996</v>
      </c>
      <c r="J11" s="29">
        <f t="shared" si="1"/>
        <v>1077.91</v>
      </c>
    </row>
    <row r="12" spans="1:10" ht="12.75">
      <c r="A12" s="1"/>
      <c r="B12" s="1" t="s">
        <v>16</v>
      </c>
      <c r="C12" s="2">
        <v>146</v>
      </c>
      <c r="D12" s="2">
        <v>42</v>
      </c>
      <c r="E12" s="2">
        <v>134</v>
      </c>
      <c r="F12" s="2">
        <v>37</v>
      </c>
      <c r="G12" s="2">
        <v>73.4</v>
      </c>
      <c r="H12" s="2">
        <v>34.5</v>
      </c>
      <c r="I12" s="2">
        <v>66.4</v>
      </c>
      <c r="J12" s="2">
        <v>30.7</v>
      </c>
    </row>
    <row r="13" spans="1:10" ht="12.75">
      <c r="A13" s="1"/>
      <c r="B13" s="1" t="s">
        <v>17</v>
      </c>
      <c r="C13" s="2">
        <v>15</v>
      </c>
      <c r="D13" s="2">
        <v>5</v>
      </c>
      <c r="E13" s="2">
        <v>11</v>
      </c>
      <c r="F13" s="2">
        <v>4</v>
      </c>
      <c r="G13" s="2">
        <v>11.9</v>
      </c>
      <c r="H13" s="2">
        <v>5</v>
      </c>
      <c r="I13" s="2">
        <v>9.7</v>
      </c>
      <c r="J13" s="2">
        <v>4</v>
      </c>
    </row>
    <row r="14" spans="1:10" ht="12.75">
      <c r="A14" s="1"/>
      <c r="B14" s="1" t="s">
        <v>18</v>
      </c>
      <c r="C14" s="2">
        <v>5670</v>
      </c>
      <c r="D14" s="2">
        <v>3070</v>
      </c>
      <c r="E14" s="2">
        <v>4351</v>
      </c>
      <c r="F14" s="2">
        <v>2015</v>
      </c>
      <c r="G14" s="2">
        <v>2979.68</v>
      </c>
      <c r="H14" s="2">
        <v>1799.12</v>
      </c>
      <c r="I14" s="2">
        <v>2062.6</v>
      </c>
      <c r="J14" s="2">
        <v>1037.81</v>
      </c>
    </row>
    <row r="15" spans="1:10" ht="12.75">
      <c r="A15" s="1"/>
      <c r="B15" s="1" t="s">
        <v>20</v>
      </c>
      <c r="C15" s="2">
        <v>41</v>
      </c>
      <c r="D15" s="2">
        <v>22</v>
      </c>
      <c r="E15" s="2">
        <v>33</v>
      </c>
      <c r="F15" s="2">
        <v>15</v>
      </c>
      <c r="G15" s="2">
        <v>14.65</v>
      </c>
      <c r="H15" s="2">
        <v>7.35</v>
      </c>
      <c r="I15" s="2">
        <v>11.7</v>
      </c>
      <c r="J15" s="2">
        <v>5.4</v>
      </c>
    </row>
    <row r="16" spans="1:10" ht="12.75">
      <c r="A16" s="1" t="s">
        <v>23</v>
      </c>
      <c r="B16" s="1"/>
      <c r="C16" s="29">
        <f>C17+C18+C19+C20</f>
        <v>1263</v>
      </c>
      <c r="D16" s="29">
        <f aca="true" t="shared" si="2" ref="D16:J16">D17+D18+D19+D20</f>
        <v>382</v>
      </c>
      <c r="E16" s="29">
        <f t="shared" si="2"/>
        <v>981</v>
      </c>
      <c r="F16" s="29">
        <f t="shared" si="2"/>
        <v>276</v>
      </c>
      <c r="G16" s="29">
        <f t="shared" si="2"/>
        <v>734.8</v>
      </c>
      <c r="H16" s="29">
        <f t="shared" si="2"/>
        <v>240.3</v>
      </c>
      <c r="I16" s="29">
        <f t="shared" si="2"/>
        <v>542.5</v>
      </c>
      <c r="J16" s="29">
        <f t="shared" si="2"/>
        <v>168</v>
      </c>
    </row>
    <row r="17" spans="1:10" ht="12.75">
      <c r="A17" s="1"/>
      <c r="B17" s="1" t="s">
        <v>16</v>
      </c>
      <c r="C17" s="2">
        <v>31</v>
      </c>
      <c r="D17" s="2">
        <v>10</v>
      </c>
      <c r="E17" s="2">
        <v>21</v>
      </c>
      <c r="F17" s="2">
        <v>3</v>
      </c>
      <c r="G17" s="2">
        <v>6.4</v>
      </c>
      <c r="H17" s="2">
        <v>3.5</v>
      </c>
      <c r="I17" s="2">
        <v>4.1</v>
      </c>
      <c r="J17" s="2">
        <v>1.7</v>
      </c>
    </row>
    <row r="18" spans="1:10" ht="12.75">
      <c r="A18" s="1"/>
      <c r="B18" s="1" t="s">
        <v>18</v>
      </c>
      <c r="C18" s="2">
        <v>805</v>
      </c>
      <c r="D18" s="2">
        <v>171</v>
      </c>
      <c r="E18" s="2">
        <v>622</v>
      </c>
      <c r="F18" s="2">
        <v>122</v>
      </c>
      <c r="G18" s="2">
        <v>521.4</v>
      </c>
      <c r="H18" s="2">
        <v>135.6</v>
      </c>
      <c r="I18" s="2">
        <v>379.7</v>
      </c>
      <c r="J18" s="2">
        <v>92.7</v>
      </c>
    </row>
    <row r="19" spans="1:10" ht="12.75">
      <c r="A19" s="1"/>
      <c r="B19" s="1" t="s">
        <v>20</v>
      </c>
      <c r="C19" s="2">
        <v>9</v>
      </c>
      <c r="D19" s="2">
        <v>6</v>
      </c>
      <c r="E19" s="2">
        <v>6</v>
      </c>
      <c r="F19" s="2">
        <v>3</v>
      </c>
      <c r="G19" s="2">
        <v>6</v>
      </c>
      <c r="H19" s="2">
        <v>6</v>
      </c>
      <c r="I19" s="2">
        <v>4.5</v>
      </c>
      <c r="J19" s="2">
        <v>4.5</v>
      </c>
    </row>
    <row r="20" spans="1:10" ht="12.75">
      <c r="A20" s="1"/>
      <c r="B20" s="1" t="s">
        <v>21</v>
      </c>
      <c r="C20" s="2">
        <v>418</v>
      </c>
      <c r="D20" s="2">
        <v>195</v>
      </c>
      <c r="E20" s="2">
        <v>332</v>
      </c>
      <c r="F20" s="2">
        <v>148</v>
      </c>
      <c r="G20" s="2">
        <v>201</v>
      </c>
      <c r="H20" s="2">
        <v>95.2</v>
      </c>
      <c r="I20" s="2">
        <v>154.2</v>
      </c>
      <c r="J20" s="2">
        <v>69.1</v>
      </c>
    </row>
    <row r="21" spans="1:10" ht="12.75">
      <c r="A21" s="1" t="s">
        <v>24</v>
      </c>
      <c r="B21" s="1"/>
      <c r="C21" s="29">
        <f>C22+C23+C24+C25+C26</f>
        <v>1007</v>
      </c>
      <c r="D21" s="29">
        <f aca="true" t="shared" si="3" ref="D21:J21">D22+D23+D24+D25+D26</f>
        <v>334</v>
      </c>
      <c r="E21" s="29">
        <f t="shared" si="3"/>
        <v>819</v>
      </c>
      <c r="F21" s="29">
        <f t="shared" si="3"/>
        <v>237</v>
      </c>
      <c r="G21" s="29">
        <f t="shared" si="3"/>
        <v>596.5200000000001</v>
      </c>
      <c r="H21" s="29">
        <f t="shared" si="3"/>
        <v>205.90000000000003</v>
      </c>
      <c r="I21" s="29">
        <f t="shared" si="3"/>
        <v>492.32</v>
      </c>
      <c r="J21" s="29">
        <f t="shared" si="3"/>
        <v>153.9</v>
      </c>
    </row>
    <row r="22" spans="1:10" ht="12.75">
      <c r="A22" s="1"/>
      <c r="B22" s="1" t="s">
        <v>16</v>
      </c>
      <c r="C22" s="2">
        <v>383</v>
      </c>
      <c r="D22" s="2">
        <v>106</v>
      </c>
      <c r="E22" s="2">
        <v>317</v>
      </c>
      <c r="F22" s="2">
        <v>78</v>
      </c>
      <c r="G22" s="2">
        <v>197.4</v>
      </c>
      <c r="H22" s="2">
        <v>53.6</v>
      </c>
      <c r="I22" s="2">
        <v>168.4</v>
      </c>
      <c r="J22" s="2">
        <v>42.3</v>
      </c>
    </row>
    <row r="23" spans="1:10" ht="12.75">
      <c r="A23" s="1"/>
      <c r="B23" s="1" t="s">
        <v>17</v>
      </c>
      <c r="C23" s="2">
        <v>32</v>
      </c>
      <c r="D23" s="2">
        <v>11</v>
      </c>
      <c r="E23" s="2">
        <v>24</v>
      </c>
      <c r="F23" s="2">
        <v>5</v>
      </c>
      <c r="G23" s="2">
        <v>10.8</v>
      </c>
      <c r="H23" s="2">
        <v>3.1</v>
      </c>
      <c r="I23" s="2">
        <v>9.3</v>
      </c>
      <c r="J23" s="2">
        <v>2.1</v>
      </c>
    </row>
    <row r="24" spans="1:10" ht="12.75">
      <c r="A24" s="1"/>
      <c r="B24" s="1" t="s">
        <v>18</v>
      </c>
      <c r="C24" s="2">
        <v>7</v>
      </c>
      <c r="D24" s="2">
        <v>2</v>
      </c>
      <c r="E24" s="2">
        <v>7</v>
      </c>
      <c r="F24" s="2">
        <v>2</v>
      </c>
      <c r="G24" s="2">
        <v>2.7</v>
      </c>
      <c r="H24" s="2">
        <v>0.2</v>
      </c>
      <c r="I24" s="2">
        <v>2.7</v>
      </c>
      <c r="J24" s="2">
        <v>0.2</v>
      </c>
    </row>
    <row r="25" spans="1:10" ht="12.75">
      <c r="A25" s="1"/>
      <c r="B25" s="1" t="s">
        <v>20</v>
      </c>
      <c r="C25" s="2">
        <v>454</v>
      </c>
      <c r="D25" s="2">
        <v>178</v>
      </c>
      <c r="E25" s="2">
        <v>354</v>
      </c>
      <c r="F25" s="2">
        <v>124</v>
      </c>
      <c r="G25" s="2">
        <v>302.92</v>
      </c>
      <c r="H25" s="2">
        <v>123.7</v>
      </c>
      <c r="I25" s="2">
        <v>239.62</v>
      </c>
      <c r="J25" s="2">
        <v>90.8</v>
      </c>
    </row>
    <row r="26" spans="1:10" ht="12.75">
      <c r="A26" s="1"/>
      <c r="B26" s="1" t="s">
        <v>21</v>
      </c>
      <c r="C26" s="2">
        <v>131</v>
      </c>
      <c r="D26" s="2">
        <v>37</v>
      </c>
      <c r="E26" s="2">
        <v>117</v>
      </c>
      <c r="F26" s="2">
        <v>28</v>
      </c>
      <c r="G26" s="2">
        <v>82.7</v>
      </c>
      <c r="H26" s="2">
        <v>25.3</v>
      </c>
      <c r="I26" s="2">
        <v>72.3</v>
      </c>
      <c r="J26" s="2">
        <v>18.5</v>
      </c>
    </row>
    <row r="27" spans="1:10" ht="12.75">
      <c r="A27" s="1" t="s">
        <v>25</v>
      </c>
      <c r="B27" s="1"/>
      <c r="C27" s="29">
        <f>C28+C29+C30</f>
        <v>431</v>
      </c>
      <c r="D27" s="29">
        <f aca="true" t="shared" si="4" ref="D27:J27">D28+D29+D30</f>
        <v>249</v>
      </c>
      <c r="E27" s="29">
        <f t="shared" si="4"/>
        <v>250</v>
      </c>
      <c r="F27" s="29">
        <f t="shared" si="4"/>
        <v>136</v>
      </c>
      <c r="G27" s="29">
        <f t="shared" si="4"/>
        <v>289.59999999999997</v>
      </c>
      <c r="H27" s="29">
        <f t="shared" si="4"/>
        <v>185</v>
      </c>
      <c r="I27" s="29">
        <f t="shared" si="4"/>
        <v>194.5</v>
      </c>
      <c r="J27" s="29">
        <f t="shared" si="4"/>
        <v>111.4</v>
      </c>
    </row>
    <row r="28" spans="1:10" ht="12.75">
      <c r="A28" s="1"/>
      <c r="B28" s="1" t="s">
        <v>18</v>
      </c>
      <c r="C28" s="2">
        <v>367</v>
      </c>
      <c r="D28" s="2">
        <v>220</v>
      </c>
      <c r="E28" s="2">
        <v>197</v>
      </c>
      <c r="F28" s="2">
        <v>114</v>
      </c>
      <c r="G28" s="2">
        <v>241.3</v>
      </c>
      <c r="H28" s="2">
        <v>163.6</v>
      </c>
      <c r="I28" s="2">
        <v>154</v>
      </c>
      <c r="J28" s="2">
        <v>93.8</v>
      </c>
    </row>
    <row r="29" spans="1:10" ht="12.75">
      <c r="A29" s="1"/>
      <c r="B29" s="1" t="s">
        <v>20</v>
      </c>
      <c r="C29" s="2">
        <v>56</v>
      </c>
      <c r="D29" s="2">
        <v>29</v>
      </c>
      <c r="E29" s="2">
        <v>45</v>
      </c>
      <c r="F29" s="2">
        <v>22</v>
      </c>
      <c r="G29" s="2">
        <v>44.9</v>
      </c>
      <c r="H29" s="2">
        <v>21.4</v>
      </c>
      <c r="I29" s="2">
        <v>37.1</v>
      </c>
      <c r="J29" s="2">
        <v>17.6</v>
      </c>
    </row>
    <row r="30" spans="1:10" ht="12.75">
      <c r="A30" s="1"/>
      <c r="B30" s="1" t="s">
        <v>21</v>
      </c>
      <c r="C30" s="2">
        <v>8</v>
      </c>
      <c r="D30" s="2">
        <v>0</v>
      </c>
      <c r="E30" s="2">
        <v>8</v>
      </c>
      <c r="F30" s="2">
        <v>0</v>
      </c>
      <c r="G30" s="2">
        <v>3.4</v>
      </c>
      <c r="H30" s="2">
        <v>0</v>
      </c>
      <c r="I30" s="2">
        <v>3.4</v>
      </c>
      <c r="J30" s="2">
        <v>0</v>
      </c>
    </row>
    <row r="31" spans="2:10" ht="12.75">
      <c r="B31" s="1"/>
      <c r="C31" s="2"/>
      <c r="D31" s="2"/>
      <c r="E31" s="2"/>
      <c r="F31" s="2"/>
      <c r="G31" s="2"/>
      <c r="H31" s="2"/>
      <c r="I31" s="2"/>
      <c r="J31" s="2"/>
    </row>
    <row r="32" spans="1:10" ht="12.75">
      <c r="A32" s="9" t="s">
        <v>111</v>
      </c>
      <c r="B32" s="9"/>
      <c r="C32" s="2"/>
      <c r="D32" s="2"/>
      <c r="E32" s="2"/>
      <c r="F32" s="2"/>
      <c r="G32" s="2"/>
      <c r="H32" s="2"/>
      <c r="I32" s="2"/>
      <c r="J32" s="2"/>
    </row>
    <row r="33" spans="1:10" ht="12.75">
      <c r="A33" s="1" t="s">
        <v>16</v>
      </c>
      <c r="B33" s="1"/>
      <c r="C33" s="2">
        <v>5956</v>
      </c>
      <c r="D33" s="2">
        <v>2158</v>
      </c>
      <c r="E33" s="2">
        <v>3920</v>
      </c>
      <c r="F33" s="2">
        <v>1063</v>
      </c>
      <c r="G33" s="2">
        <v>3551.42</v>
      </c>
      <c r="H33" s="2">
        <v>1256.11</v>
      </c>
      <c r="I33" s="2">
        <v>2502.43</v>
      </c>
      <c r="J33" s="2">
        <v>697.37</v>
      </c>
    </row>
    <row r="34" spans="1:10" ht="12.75">
      <c r="A34" s="1" t="s">
        <v>17</v>
      </c>
      <c r="B34" s="1"/>
      <c r="C34" s="2">
        <v>4015</v>
      </c>
      <c r="D34" s="2">
        <v>1013</v>
      </c>
      <c r="E34" s="2">
        <v>2743</v>
      </c>
      <c r="F34" s="2">
        <v>542</v>
      </c>
      <c r="G34" s="2">
        <v>2454.5</v>
      </c>
      <c r="H34" s="2">
        <v>561.6</v>
      </c>
      <c r="I34" s="2">
        <v>1760.7</v>
      </c>
      <c r="J34" s="2">
        <v>344</v>
      </c>
    </row>
    <row r="35" spans="1:10" ht="12.75">
      <c r="A35" s="1" t="s">
        <v>18</v>
      </c>
      <c r="B35" s="1"/>
      <c r="C35" s="2">
        <v>10168</v>
      </c>
      <c r="D35" s="2">
        <v>5437</v>
      </c>
      <c r="E35" s="2">
        <v>7127</v>
      </c>
      <c r="F35" s="2">
        <v>3165</v>
      </c>
      <c r="G35" s="2">
        <v>5849.43</v>
      </c>
      <c r="H35" s="2">
        <v>3346.44</v>
      </c>
      <c r="I35" s="2">
        <v>3905.65</v>
      </c>
      <c r="J35" s="2">
        <v>1874.99</v>
      </c>
    </row>
    <row r="36" spans="1:10" ht="12.75">
      <c r="A36" s="1" t="s">
        <v>19</v>
      </c>
      <c r="B36" s="1"/>
      <c r="C36" s="2">
        <v>2669</v>
      </c>
      <c r="D36" s="2">
        <v>1566</v>
      </c>
      <c r="E36" s="2">
        <v>1200</v>
      </c>
      <c r="F36" s="2">
        <v>574</v>
      </c>
      <c r="G36" s="2">
        <v>1531.84</v>
      </c>
      <c r="H36" s="2">
        <v>852.96</v>
      </c>
      <c r="I36" s="2">
        <v>828.53</v>
      </c>
      <c r="J36" s="2">
        <v>399.06</v>
      </c>
    </row>
    <row r="37" spans="1:10" ht="12.75">
      <c r="A37" s="1" t="s">
        <v>20</v>
      </c>
      <c r="B37" s="1"/>
      <c r="C37" s="2">
        <v>4954</v>
      </c>
      <c r="D37" s="2">
        <v>2128</v>
      </c>
      <c r="E37" s="2">
        <v>3533</v>
      </c>
      <c r="F37" s="2">
        <v>1348</v>
      </c>
      <c r="G37" s="2">
        <v>2413.25</v>
      </c>
      <c r="H37" s="2">
        <v>1060.96</v>
      </c>
      <c r="I37" s="2">
        <v>1936.59</v>
      </c>
      <c r="J37" s="2">
        <v>781.66</v>
      </c>
    </row>
    <row r="38" spans="1:10" ht="12.75">
      <c r="A38" s="1" t="s">
        <v>21</v>
      </c>
      <c r="B38" s="1"/>
      <c r="C38" s="2">
        <v>3229</v>
      </c>
      <c r="D38" s="2">
        <v>1543</v>
      </c>
      <c r="E38" s="2">
        <v>2303</v>
      </c>
      <c r="F38" s="2">
        <v>932</v>
      </c>
      <c r="G38" s="2">
        <v>1556.45</v>
      </c>
      <c r="H38" s="2">
        <v>720.16</v>
      </c>
      <c r="I38" s="2">
        <v>1261.14</v>
      </c>
      <c r="J38" s="2">
        <v>513.44</v>
      </c>
    </row>
    <row r="39" spans="1:10" ht="13.5" thickBot="1">
      <c r="A39" s="32" t="s">
        <v>14</v>
      </c>
      <c r="B39" s="32"/>
      <c r="C39" s="54">
        <v>30991</v>
      </c>
      <c r="D39" s="54">
        <v>13845</v>
      </c>
      <c r="E39" s="54">
        <v>20826</v>
      </c>
      <c r="F39" s="54">
        <v>7624</v>
      </c>
      <c r="G39" s="54">
        <v>17356.89</v>
      </c>
      <c r="H39" s="54">
        <v>7798.23</v>
      </c>
      <c r="I39" s="54">
        <v>12195.04</v>
      </c>
      <c r="J39" s="54">
        <v>4610.52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0" bestFit="1" customWidth="1"/>
    <col min="2" max="2" width="25.28125" style="0" customWidth="1"/>
    <col min="3" max="3" width="8.8515625" style="0" bestFit="1" customWidth="1"/>
    <col min="4" max="4" width="11.28125" style="0" bestFit="1" customWidth="1"/>
    <col min="5" max="5" width="6.140625" style="0" bestFit="1" customWidth="1"/>
    <col min="6" max="6" width="11.28125" style="0" bestFit="1" customWidth="1"/>
    <col min="7" max="7" width="7.28125" style="0" bestFit="1" customWidth="1"/>
    <col min="8" max="8" width="11.28125" style="0" bestFit="1" customWidth="1"/>
    <col min="9" max="9" width="9.421875" style="0" customWidth="1"/>
    <col min="10" max="10" width="12.421875" style="0" bestFit="1" customWidth="1"/>
    <col min="11" max="11" width="7.8515625" style="0" bestFit="1" customWidth="1"/>
    <col min="12" max="12" width="12.00390625" style="0" bestFit="1" customWidth="1"/>
    <col min="13" max="13" width="7.140625" style="0" customWidth="1"/>
    <col min="14" max="14" width="11.28125" style="0" bestFit="1" customWidth="1"/>
    <col min="15" max="15" width="10.7109375" style="0" bestFit="1" customWidth="1"/>
    <col min="16" max="16" width="11.28125" style="0" bestFit="1" customWidth="1"/>
    <col min="17" max="17" width="6.57421875" style="38" bestFit="1" customWidth="1"/>
  </cols>
  <sheetData>
    <row r="1" ht="13.5" thickBot="1">
      <c r="A1" s="46" t="s">
        <v>145</v>
      </c>
    </row>
    <row r="2" spans="1:18" ht="51.75" thickTop="1">
      <c r="A2" s="4"/>
      <c r="B2" s="5"/>
      <c r="C2" s="5" t="s">
        <v>36</v>
      </c>
      <c r="D2" s="5" t="s">
        <v>105</v>
      </c>
      <c r="E2" s="5" t="s">
        <v>37</v>
      </c>
      <c r="F2" s="5" t="s">
        <v>106</v>
      </c>
      <c r="G2" s="5" t="s">
        <v>146</v>
      </c>
      <c r="H2" s="5" t="s">
        <v>147</v>
      </c>
      <c r="I2" s="5" t="s">
        <v>139</v>
      </c>
      <c r="J2" s="5" t="s">
        <v>138</v>
      </c>
      <c r="K2" s="5" t="s">
        <v>38</v>
      </c>
      <c r="L2" s="5" t="s">
        <v>107</v>
      </c>
      <c r="M2" s="5" t="s">
        <v>39</v>
      </c>
      <c r="N2" s="5" t="s">
        <v>108</v>
      </c>
      <c r="O2" s="5" t="s">
        <v>40</v>
      </c>
      <c r="P2" s="5" t="s">
        <v>109</v>
      </c>
      <c r="Q2" s="36" t="s">
        <v>14</v>
      </c>
      <c r="R2" s="22"/>
    </row>
    <row r="3" spans="1:17" ht="12.75">
      <c r="A3" s="7" t="s">
        <v>116</v>
      </c>
      <c r="B3" s="7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1"/>
    </row>
    <row r="4" spans="1:17" ht="12.75">
      <c r="A4" s="1" t="s">
        <v>41</v>
      </c>
      <c r="C4" s="47">
        <f>C5+C6+C7+C8+C9</f>
        <v>254.81</v>
      </c>
      <c r="D4" s="47">
        <f aca="true" t="shared" si="0" ref="D4:P4">D5+D6+D7+D8+D9</f>
        <v>37.82000000000001</v>
      </c>
      <c r="E4" s="47">
        <f t="shared" si="0"/>
        <v>651.0099999999999</v>
      </c>
      <c r="F4" s="47">
        <f t="shared" si="0"/>
        <v>195.14999999999998</v>
      </c>
      <c r="G4" s="47">
        <f t="shared" si="0"/>
        <v>592.39</v>
      </c>
      <c r="H4" s="47">
        <f t="shared" si="0"/>
        <v>256.37</v>
      </c>
      <c r="I4" s="47">
        <f t="shared" si="0"/>
        <v>1009.47</v>
      </c>
      <c r="J4" s="47">
        <f t="shared" si="0"/>
        <v>537.91</v>
      </c>
      <c r="K4" s="47">
        <f t="shared" si="0"/>
        <v>289.7</v>
      </c>
      <c r="L4" s="47">
        <f t="shared" si="0"/>
        <v>142.77</v>
      </c>
      <c r="M4" s="47">
        <f t="shared" si="0"/>
        <v>1238.4699999999998</v>
      </c>
      <c r="N4" s="47">
        <f t="shared" si="0"/>
        <v>821.75</v>
      </c>
      <c r="O4" s="47">
        <f t="shared" si="0"/>
        <v>15.38</v>
      </c>
      <c r="P4" s="47">
        <f t="shared" si="0"/>
        <v>7.36</v>
      </c>
      <c r="Q4" s="47">
        <f>C4+E4+G4+I4+K4+M4+O4</f>
        <v>4051.23</v>
      </c>
    </row>
    <row r="5" spans="1:17" ht="12.75">
      <c r="A5" s="1"/>
      <c r="B5" s="1" t="s">
        <v>16</v>
      </c>
      <c r="C5" s="2">
        <v>78.08</v>
      </c>
      <c r="D5" s="2">
        <v>8.28</v>
      </c>
      <c r="E5" s="2">
        <v>221.03</v>
      </c>
      <c r="F5" s="2">
        <v>42.92</v>
      </c>
      <c r="G5" s="2">
        <v>234.57</v>
      </c>
      <c r="H5" s="2">
        <v>76.43</v>
      </c>
      <c r="I5" s="2">
        <v>319.58</v>
      </c>
      <c r="J5" s="2">
        <v>129.68</v>
      </c>
      <c r="K5" s="2">
        <v>75.67</v>
      </c>
      <c r="L5" s="2">
        <v>27.96</v>
      </c>
      <c r="M5" s="2">
        <v>373.2</v>
      </c>
      <c r="N5" s="2">
        <v>203.13</v>
      </c>
      <c r="O5" s="2">
        <v>3.29</v>
      </c>
      <c r="P5" s="2">
        <v>0.41</v>
      </c>
      <c r="Q5" s="47">
        <f aca="true" t="shared" si="1" ref="Q5:Q56">C5+E5+G5+I5+K5+M5+O5</f>
        <v>1305.4199999999998</v>
      </c>
    </row>
    <row r="6" spans="1:17" ht="12.75">
      <c r="A6" s="1"/>
      <c r="B6" s="1" t="s">
        <v>18</v>
      </c>
      <c r="C6" s="2">
        <v>56.68</v>
      </c>
      <c r="D6" s="2">
        <v>7.31</v>
      </c>
      <c r="E6" s="2">
        <v>128.37</v>
      </c>
      <c r="F6" s="2">
        <v>45.97</v>
      </c>
      <c r="G6" s="2">
        <v>165.77</v>
      </c>
      <c r="H6" s="2">
        <v>92.63</v>
      </c>
      <c r="I6" s="2">
        <v>268.9</v>
      </c>
      <c r="J6" s="2">
        <v>170.89</v>
      </c>
      <c r="K6" s="2">
        <v>114.63</v>
      </c>
      <c r="L6" s="2">
        <v>65.88</v>
      </c>
      <c r="M6" s="2">
        <v>471.36</v>
      </c>
      <c r="N6" s="2">
        <v>363.95</v>
      </c>
      <c r="O6" s="2">
        <v>11.24</v>
      </c>
      <c r="P6" s="2">
        <v>6.49</v>
      </c>
      <c r="Q6" s="47">
        <f t="shared" si="1"/>
        <v>1216.95</v>
      </c>
    </row>
    <row r="7" spans="1:17" ht="12.75">
      <c r="A7" s="1"/>
      <c r="B7" s="1" t="s">
        <v>19</v>
      </c>
      <c r="C7" s="2">
        <v>40.61</v>
      </c>
      <c r="D7" s="2">
        <v>6.9</v>
      </c>
      <c r="E7" s="2">
        <v>91.07</v>
      </c>
      <c r="F7" s="2">
        <v>32.03</v>
      </c>
      <c r="G7" s="2">
        <v>69.67</v>
      </c>
      <c r="H7" s="2">
        <v>33.9</v>
      </c>
      <c r="I7" s="2">
        <v>198.47</v>
      </c>
      <c r="J7" s="2">
        <v>126.82</v>
      </c>
      <c r="K7" s="2">
        <v>49.41</v>
      </c>
      <c r="L7" s="2">
        <v>25.11</v>
      </c>
      <c r="M7" s="2">
        <v>228.23</v>
      </c>
      <c r="N7" s="2">
        <v>145.61</v>
      </c>
      <c r="O7" s="2">
        <v>0.78</v>
      </c>
      <c r="P7" s="2">
        <v>0.39</v>
      </c>
      <c r="Q7" s="47">
        <f t="shared" si="1"/>
        <v>678.24</v>
      </c>
    </row>
    <row r="8" spans="1:17" ht="12.75">
      <c r="A8" s="1"/>
      <c r="B8" s="1" t="s">
        <v>20</v>
      </c>
      <c r="C8" s="2">
        <v>52.21</v>
      </c>
      <c r="D8" s="2">
        <v>10.38</v>
      </c>
      <c r="E8" s="2">
        <v>82.74</v>
      </c>
      <c r="F8" s="2">
        <v>26.53</v>
      </c>
      <c r="G8" s="2">
        <v>49.24</v>
      </c>
      <c r="H8" s="2">
        <v>20.93</v>
      </c>
      <c r="I8" s="2">
        <v>111.13</v>
      </c>
      <c r="J8" s="2">
        <v>59.91</v>
      </c>
      <c r="K8" s="2">
        <v>38.53</v>
      </c>
      <c r="L8" s="2">
        <v>17.42</v>
      </c>
      <c r="M8" s="2">
        <v>88.84</v>
      </c>
      <c r="N8" s="2">
        <v>53.61</v>
      </c>
      <c r="O8" s="2">
        <v>0</v>
      </c>
      <c r="P8" s="2">
        <v>0</v>
      </c>
      <c r="Q8" s="47">
        <f t="shared" si="1"/>
        <v>422.69000000000005</v>
      </c>
    </row>
    <row r="9" spans="1:17" ht="12.75">
      <c r="A9" s="1"/>
      <c r="B9" s="1" t="s">
        <v>21</v>
      </c>
      <c r="C9" s="2">
        <v>27.23</v>
      </c>
      <c r="D9" s="2">
        <v>4.95</v>
      </c>
      <c r="E9" s="2">
        <v>127.8</v>
      </c>
      <c r="F9" s="2">
        <v>47.7</v>
      </c>
      <c r="G9" s="2">
        <v>73.14</v>
      </c>
      <c r="H9" s="2">
        <v>32.48</v>
      </c>
      <c r="I9" s="2">
        <v>111.39</v>
      </c>
      <c r="J9" s="2">
        <v>50.61</v>
      </c>
      <c r="K9" s="2">
        <v>11.46</v>
      </c>
      <c r="L9" s="2">
        <v>6.4</v>
      </c>
      <c r="M9" s="2">
        <v>76.84</v>
      </c>
      <c r="N9" s="2">
        <v>55.45</v>
      </c>
      <c r="O9" s="2">
        <v>0.07</v>
      </c>
      <c r="P9" s="2">
        <v>0.07</v>
      </c>
      <c r="Q9" s="47">
        <f t="shared" si="1"/>
        <v>427.93</v>
      </c>
    </row>
    <row r="10" spans="1:17" ht="12.75">
      <c r="A10" s="1" t="s">
        <v>42</v>
      </c>
      <c r="B10" s="1"/>
      <c r="C10" s="29">
        <f>C11+C12+C13+C14+C15+C16</f>
        <v>158.76</v>
      </c>
      <c r="D10" s="29">
        <f aca="true" t="shared" si="2" ref="D10:P10">D11+D12+D13+D14+D15+D16</f>
        <v>16.33</v>
      </c>
      <c r="E10" s="29">
        <f t="shared" si="2"/>
        <v>664.03</v>
      </c>
      <c r="F10" s="29">
        <f t="shared" si="2"/>
        <v>194.63</v>
      </c>
      <c r="G10" s="29">
        <f t="shared" si="2"/>
        <v>325.56000000000006</v>
      </c>
      <c r="H10" s="29">
        <f t="shared" si="2"/>
        <v>114.16</v>
      </c>
      <c r="I10" s="29">
        <f t="shared" si="2"/>
        <v>540.83</v>
      </c>
      <c r="J10" s="29">
        <f t="shared" si="2"/>
        <v>256.93</v>
      </c>
      <c r="K10" s="29">
        <f t="shared" si="2"/>
        <v>233.66000000000003</v>
      </c>
      <c r="L10" s="29">
        <f t="shared" si="2"/>
        <v>99.10000000000001</v>
      </c>
      <c r="M10" s="29">
        <f t="shared" si="2"/>
        <v>1092.56</v>
      </c>
      <c r="N10" s="29">
        <f t="shared" si="2"/>
        <v>631.3</v>
      </c>
      <c r="O10" s="29">
        <f t="shared" si="2"/>
        <v>4.9</v>
      </c>
      <c r="P10" s="29">
        <f t="shared" si="2"/>
        <v>2.7</v>
      </c>
      <c r="Q10" s="47">
        <f t="shared" si="1"/>
        <v>3020.2999999999997</v>
      </c>
    </row>
    <row r="11" spans="1:17" ht="12.75">
      <c r="A11" s="1"/>
      <c r="B11" s="1" t="s">
        <v>16</v>
      </c>
      <c r="C11" s="2">
        <v>46.7</v>
      </c>
      <c r="D11" s="2">
        <v>1.3</v>
      </c>
      <c r="E11" s="2">
        <v>188.7</v>
      </c>
      <c r="F11" s="2">
        <v>28.3</v>
      </c>
      <c r="G11" s="2">
        <v>180.8</v>
      </c>
      <c r="H11" s="2">
        <v>49.6</v>
      </c>
      <c r="I11" s="2">
        <v>133.6</v>
      </c>
      <c r="J11" s="2">
        <v>49.3</v>
      </c>
      <c r="K11" s="2">
        <v>44.9</v>
      </c>
      <c r="L11" s="2">
        <v>11.3</v>
      </c>
      <c r="M11" s="2">
        <v>352.3</v>
      </c>
      <c r="N11" s="2">
        <v>188.8</v>
      </c>
      <c r="O11" s="2">
        <v>1.4</v>
      </c>
      <c r="P11" s="2">
        <v>1.2</v>
      </c>
      <c r="Q11" s="47">
        <f t="shared" si="1"/>
        <v>948.4</v>
      </c>
    </row>
    <row r="12" spans="1:17" ht="12.75">
      <c r="A12" s="1"/>
      <c r="B12" s="1" t="s">
        <v>17</v>
      </c>
      <c r="C12" s="2">
        <v>2.3</v>
      </c>
      <c r="D12" s="2">
        <v>0</v>
      </c>
      <c r="E12" s="2">
        <v>9.3</v>
      </c>
      <c r="F12" s="2">
        <v>0</v>
      </c>
      <c r="G12" s="2">
        <v>0.8</v>
      </c>
      <c r="H12" s="2">
        <v>0</v>
      </c>
      <c r="I12" s="2">
        <v>31.3</v>
      </c>
      <c r="J12" s="2">
        <v>13.9</v>
      </c>
      <c r="K12" s="2">
        <v>5.9</v>
      </c>
      <c r="L12" s="2">
        <v>1.7</v>
      </c>
      <c r="M12" s="2">
        <v>24.2</v>
      </c>
      <c r="N12" s="2">
        <v>8.8</v>
      </c>
      <c r="O12" s="2">
        <v>0</v>
      </c>
      <c r="P12" s="2">
        <v>0</v>
      </c>
      <c r="Q12" s="47">
        <f t="shared" si="1"/>
        <v>73.8</v>
      </c>
    </row>
    <row r="13" spans="1:17" ht="12.75">
      <c r="A13" s="1"/>
      <c r="B13" s="1" t="s">
        <v>18</v>
      </c>
      <c r="C13" s="2">
        <v>26.3</v>
      </c>
      <c r="D13" s="2">
        <v>3</v>
      </c>
      <c r="E13" s="2">
        <v>63.1</v>
      </c>
      <c r="F13" s="2">
        <v>20</v>
      </c>
      <c r="G13" s="2">
        <v>37.3</v>
      </c>
      <c r="H13" s="2">
        <v>19</v>
      </c>
      <c r="I13" s="2">
        <v>127.2</v>
      </c>
      <c r="J13" s="2">
        <v>68.5</v>
      </c>
      <c r="K13" s="2">
        <v>53.1</v>
      </c>
      <c r="L13" s="2">
        <v>33.2</v>
      </c>
      <c r="M13" s="2">
        <v>208.3</v>
      </c>
      <c r="N13" s="2">
        <v>159.4</v>
      </c>
      <c r="O13" s="2">
        <v>0</v>
      </c>
      <c r="P13" s="2">
        <v>0</v>
      </c>
      <c r="Q13" s="47">
        <f t="shared" si="1"/>
        <v>515.3</v>
      </c>
    </row>
    <row r="14" spans="1:17" ht="12.75">
      <c r="A14" s="1"/>
      <c r="B14" s="1" t="s">
        <v>19</v>
      </c>
      <c r="C14" s="2">
        <v>3</v>
      </c>
      <c r="D14" s="2">
        <v>0</v>
      </c>
      <c r="E14" s="2">
        <v>182.1</v>
      </c>
      <c r="F14" s="2">
        <v>66</v>
      </c>
      <c r="G14" s="2">
        <v>0</v>
      </c>
      <c r="H14" s="2">
        <v>0</v>
      </c>
      <c r="I14" s="2">
        <v>58.5</v>
      </c>
      <c r="J14" s="2">
        <v>36.3</v>
      </c>
      <c r="K14" s="2">
        <v>64.7</v>
      </c>
      <c r="L14" s="2">
        <v>30</v>
      </c>
      <c r="M14" s="2">
        <v>290.3</v>
      </c>
      <c r="N14" s="2">
        <v>169.9</v>
      </c>
      <c r="O14" s="2">
        <v>0</v>
      </c>
      <c r="P14" s="2">
        <v>0</v>
      </c>
      <c r="Q14" s="47">
        <f t="shared" si="1"/>
        <v>598.6</v>
      </c>
    </row>
    <row r="15" spans="1:17" ht="12.75">
      <c r="A15" s="1"/>
      <c r="B15" s="1" t="s">
        <v>20</v>
      </c>
      <c r="C15" s="2">
        <v>53.86</v>
      </c>
      <c r="D15" s="2">
        <v>6.63</v>
      </c>
      <c r="E15" s="2">
        <v>98.03</v>
      </c>
      <c r="F15" s="2">
        <v>36.93</v>
      </c>
      <c r="G15" s="2">
        <v>59.86</v>
      </c>
      <c r="H15" s="2">
        <v>24.16</v>
      </c>
      <c r="I15" s="2">
        <v>131.43</v>
      </c>
      <c r="J15" s="2">
        <v>60.43</v>
      </c>
      <c r="K15" s="2">
        <v>39.86</v>
      </c>
      <c r="L15" s="2">
        <v>9</v>
      </c>
      <c r="M15" s="2">
        <v>160.86</v>
      </c>
      <c r="N15" s="2">
        <v>69</v>
      </c>
      <c r="O15" s="2">
        <v>3.5</v>
      </c>
      <c r="P15" s="2">
        <v>1.5</v>
      </c>
      <c r="Q15" s="47">
        <f t="shared" si="1"/>
        <v>547.4000000000001</v>
      </c>
    </row>
    <row r="16" spans="1:17" ht="12.75">
      <c r="A16" s="1"/>
      <c r="B16" s="1" t="s">
        <v>21</v>
      </c>
      <c r="C16" s="2">
        <v>26.6</v>
      </c>
      <c r="D16" s="2">
        <v>5.4</v>
      </c>
      <c r="E16" s="2">
        <v>122.8</v>
      </c>
      <c r="F16" s="2">
        <v>43.4</v>
      </c>
      <c r="G16" s="2">
        <v>46.8</v>
      </c>
      <c r="H16" s="2">
        <v>21.4</v>
      </c>
      <c r="I16" s="2">
        <v>58.8</v>
      </c>
      <c r="J16" s="2">
        <v>28.5</v>
      </c>
      <c r="K16" s="2">
        <v>25.2</v>
      </c>
      <c r="L16" s="2">
        <v>13.9</v>
      </c>
      <c r="M16" s="2">
        <v>56.6</v>
      </c>
      <c r="N16" s="2">
        <v>35.4</v>
      </c>
      <c r="O16" s="2">
        <v>0</v>
      </c>
      <c r="P16" s="2">
        <v>0</v>
      </c>
      <c r="Q16" s="47">
        <f t="shared" si="1"/>
        <v>336.8</v>
      </c>
    </row>
    <row r="17" spans="1:17" ht="12.75">
      <c r="A17" s="1" t="s">
        <v>43</v>
      </c>
      <c r="B17" s="1"/>
      <c r="C17" s="29">
        <f>C18+C19+C20+C21+C22</f>
        <v>88.7</v>
      </c>
      <c r="D17" s="29">
        <f aca="true" t="shared" si="3" ref="D17:P17">D18+D19+D20+D21+D22</f>
        <v>12.5</v>
      </c>
      <c r="E17" s="29">
        <f t="shared" si="3"/>
        <v>197.7</v>
      </c>
      <c r="F17" s="29">
        <f t="shared" si="3"/>
        <v>58.800000000000004</v>
      </c>
      <c r="G17" s="29">
        <f t="shared" si="3"/>
        <v>152.2</v>
      </c>
      <c r="H17" s="29">
        <f t="shared" si="3"/>
        <v>49.6</v>
      </c>
      <c r="I17" s="29">
        <f t="shared" si="3"/>
        <v>297.7</v>
      </c>
      <c r="J17" s="29">
        <f t="shared" si="3"/>
        <v>134.8</v>
      </c>
      <c r="K17" s="29">
        <f t="shared" si="3"/>
        <v>106.89999999999999</v>
      </c>
      <c r="L17" s="29">
        <f t="shared" si="3"/>
        <v>44.4</v>
      </c>
      <c r="M17" s="29">
        <f t="shared" si="3"/>
        <v>225.6</v>
      </c>
      <c r="N17" s="29">
        <f t="shared" si="3"/>
        <v>159.5</v>
      </c>
      <c r="O17" s="29">
        <f t="shared" si="3"/>
        <v>5.3</v>
      </c>
      <c r="P17" s="29">
        <f t="shared" si="3"/>
        <v>1.5999999999999999</v>
      </c>
      <c r="Q17" s="47">
        <f t="shared" si="1"/>
        <v>1074.1</v>
      </c>
    </row>
    <row r="18" spans="1:17" ht="12.75">
      <c r="A18" s="1"/>
      <c r="B18" s="1" t="s">
        <v>16</v>
      </c>
      <c r="C18" s="2">
        <v>16.4</v>
      </c>
      <c r="D18" s="2">
        <v>1.4</v>
      </c>
      <c r="E18" s="2">
        <v>40.3</v>
      </c>
      <c r="F18" s="2">
        <v>8.9</v>
      </c>
      <c r="G18" s="2">
        <v>54.7</v>
      </c>
      <c r="H18" s="2">
        <v>11.1</v>
      </c>
      <c r="I18" s="2">
        <v>74.7</v>
      </c>
      <c r="J18" s="2">
        <v>36</v>
      </c>
      <c r="K18" s="2">
        <v>16.9</v>
      </c>
      <c r="L18" s="2">
        <v>4.9</v>
      </c>
      <c r="M18" s="2">
        <v>58.4</v>
      </c>
      <c r="N18" s="2">
        <v>44</v>
      </c>
      <c r="O18" s="2">
        <v>0</v>
      </c>
      <c r="P18" s="2">
        <v>0</v>
      </c>
      <c r="Q18" s="47">
        <f t="shared" si="1"/>
        <v>261.40000000000003</v>
      </c>
    </row>
    <row r="19" spans="1:17" ht="12.75">
      <c r="A19" s="1"/>
      <c r="B19" s="1" t="s">
        <v>17</v>
      </c>
      <c r="C19" s="2">
        <v>8.8</v>
      </c>
      <c r="D19" s="2">
        <v>0.3</v>
      </c>
      <c r="E19" s="2">
        <v>13</v>
      </c>
      <c r="F19" s="2">
        <v>1.7</v>
      </c>
      <c r="G19" s="2">
        <v>12.1</v>
      </c>
      <c r="H19" s="2">
        <v>3.2</v>
      </c>
      <c r="I19" s="2">
        <v>36.4</v>
      </c>
      <c r="J19" s="2">
        <v>5.5</v>
      </c>
      <c r="K19" s="2">
        <v>13.7</v>
      </c>
      <c r="L19" s="2">
        <v>3.9</v>
      </c>
      <c r="M19" s="2">
        <v>18.9</v>
      </c>
      <c r="N19" s="2">
        <v>9</v>
      </c>
      <c r="O19" s="2">
        <v>0</v>
      </c>
      <c r="P19" s="2">
        <v>0</v>
      </c>
      <c r="Q19" s="47">
        <f t="shared" si="1"/>
        <v>102.9</v>
      </c>
    </row>
    <row r="20" spans="1:17" ht="12.75">
      <c r="A20" s="1"/>
      <c r="B20" s="1" t="s">
        <v>18</v>
      </c>
      <c r="C20" s="2">
        <v>31.7</v>
      </c>
      <c r="D20" s="2">
        <v>7.9</v>
      </c>
      <c r="E20" s="2">
        <v>39.8</v>
      </c>
      <c r="F20" s="2">
        <v>14.9</v>
      </c>
      <c r="G20" s="2">
        <v>37.2</v>
      </c>
      <c r="H20" s="2">
        <v>18.3</v>
      </c>
      <c r="I20" s="2">
        <v>108.3</v>
      </c>
      <c r="J20" s="2">
        <v>61.5</v>
      </c>
      <c r="K20" s="2">
        <v>48.3</v>
      </c>
      <c r="L20" s="2">
        <v>21.5</v>
      </c>
      <c r="M20" s="2">
        <v>101.7</v>
      </c>
      <c r="N20" s="2">
        <v>66.2</v>
      </c>
      <c r="O20" s="2">
        <v>5.1</v>
      </c>
      <c r="P20" s="2">
        <v>1.4</v>
      </c>
      <c r="Q20" s="47">
        <f t="shared" si="1"/>
        <v>372.1</v>
      </c>
    </row>
    <row r="21" spans="1:17" ht="12.75">
      <c r="A21" s="1"/>
      <c r="B21" s="1" t="s">
        <v>20</v>
      </c>
      <c r="C21" s="2">
        <v>18.8</v>
      </c>
      <c r="D21" s="2">
        <v>1.1</v>
      </c>
      <c r="E21" s="2">
        <v>40.3</v>
      </c>
      <c r="F21" s="2">
        <v>9.7</v>
      </c>
      <c r="G21" s="2">
        <v>22.7</v>
      </c>
      <c r="H21" s="2">
        <v>7.1</v>
      </c>
      <c r="I21" s="2">
        <v>37</v>
      </c>
      <c r="J21" s="2">
        <v>14.3</v>
      </c>
      <c r="K21" s="2">
        <v>16.2</v>
      </c>
      <c r="L21" s="2">
        <v>9.8</v>
      </c>
      <c r="M21" s="2">
        <v>26.7</v>
      </c>
      <c r="N21" s="2">
        <v>23.1</v>
      </c>
      <c r="O21" s="2">
        <v>0.2</v>
      </c>
      <c r="P21" s="2">
        <v>0.2</v>
      </c>
      <c r="Q21" s="47">
        <f t="shared" si="1"/>
        <v>161.89999999999998</v>
      </c>
    </row>
    <row r="22" spans="1:17" ht="12.75">
      <c r="A22" s="1"/>
      <c r="B22" s="1" t="s">
        <v>21</v>
      </c>
      <c r="C22" s="2">
        <v>13</v>
      </c>
      <c r="D22" s="2">
        <v>1.8</v>
      </c>
      <c r="E22" s="2">
        <v>64.3</v>
      </c>
      <c r="F22" s="2">
        <v>23.6</v>
      </c>
      <c r="G22" s="2">
        <v>25.5</v>
      </c>
      <c r="H22" s="2">
        <v>9.9</v>
      </c>
      <c r="I22" s="2">
        <v>41.3</v>
      </c>
      <c r="J22" s="2">
        <v>17.5</v>
      </c>
      <c r="K22" s="2">
        <v>11.8</v>
      </c>
      <c r="L22" s="2">
        <v>4.3</v>
      </c>
      <c r="M22" s="2">
        <v>19.9</v>
      </c>
      <c r="N22" s="2">
        <v>17.2</v>
      </c>
      <c r="O22" s="2">
        <v>0</v>
      </c>
      <c r="P22" s="2">
        <v>0</v>
      </c>
      <c r="Q22" s="47">
        <f t="shared" si="1"/>
        <v>175.8</v>
      </c>
    </row>
    <row r="23" spans="1:17" ht="12.75">
      <c r="A23" s="1" t="s">
        <v>44</v>
      </c>
      <c r="B23" s="1"/>
      <c r="C23" s="29">
        <f>C24+C25+C26</f>
        <v>24.7</v>
      </c>
      <c r="D23" s="29">
        <f aca="true" t="shared" si="4" ref="D23:P23">D24+D25+D26</f>
        <v>3.7</v>
      </c>
      <c r="E23" s="29">
        <f t="shared" si="4"/>
        <v>94.52</v>
      </c>
      <c r="F23" s="29">
        <f t="shared" si="4"/>
        <v>31.299999999999997</v>
      </c>
      <c r="G23" s="29">
        <f t="shared" si="4"/>
        <v>27.6</v>
      </c>
      <c r="H23" s="29">
        <f t="shared" si="4"/>
        <v>12.9</v>
      </c>
      <c r="I23" s="29">
        <f t="shared" si="4"/>
        <v>65.8</v>
      </c>
      <c r="J23" s="29">
        <f t="shared" si="4"/>
        <v>38.199999999999996</v>
      </c>
      <c r="K23" s="29">
        <f t="shared" si="4"/>
        <v>14.9</v>
      </c>
      <c r="L23" s="29">
        <f t="shared" si="4"/>
        <v>8.2</v>
      </c>
      <c r="M23" s="29">
        <f t="shared" si="4"/>
        <v>30.1</v>
      </c>
      <c r="N23" s="29">
        <f t="shared" si="4"/>
        <v>6.9</v>
      </c>
      <c r="O23" s="29">
        <f t="shared" si="4"/>
        <v>0</v>
      </c>
      <c r="P23" s="29">
        <f t="shared" si="4"/>
        <v>0</v>
      </c>
      <c r="Q23" s="47">
        <f t="shared" si="1"/>
        <v>257.62</v>
      </c>
    </row>
    <row r="24" spans="1:17" ht="12.75">
      <c r="A24" s="1"/>
      <c r="B24" s="1" t="s">
        <v>16</v>
      </c>
      <c r="C24" s="2">
        <v>4.5</v>
      </c>
      <c r="D24" s="2">
        <v>0.7</v>
      </c>
      <c r="E24" s="2">
        <v>9.6</v>
      </c>
      <c r="F24" s="2">
        <v>1.9</v>
      </c>
      <c r="G24" s="2">
        <v>6.5</v>
      </c>
      <c r="H24" s="2">
        <v>3.2</v>
      </c>
      <c r="I24" s="2">
        <v>16</v>
      </c>
      <c r="J24" s="2">
        <v>9.7</v>
      </c>
      <c r="K24" s="2">
        <v>3.4</v>
      </c>
      <c r="L24" s="2">
        <v>1.8</v>
      </c>
      <c r="M24" s="2">
        <v>6.3</v>
      </c>
      <c r="N24" s="2">
        <v>3.2</v>
      </c>
      <c r="O24" s="2">
        <v>0</v>
      </c>
      <c r="P24" s="2">
        <v>0</v>
      </c>
      <c r="Q24" s="47">
        <f t="shared" si="1"/>
        <v>46.3</v>
      </c>
    </row>
    <row r="25" spans="1:17" ht="12.75">
      <c r="A25" s="1"/>
      <c r="B25" s="1" t="s">
        <v>20</v>
      </c>
      <c r="C25" s="2">
        <v>16</v>
      </c>
      <c r="D25" s="2">
        <v>2.3</v>
      </c>
      <c r="E25" s="2">
        <v>66.2</v>
      </c>
      <c r="F25" s="2">
        <v>22.4</v>
      </c>
      <c r="G25" s="2">
        <v>16.2</v>
      </c>
      <c r="H25" s="2">
        <v>7.8</v>
      </c>
      <c r="I25" s="2">
        <v>40.5</v>
      </c>
      <c r="J25" s="2">
        <v>24.1</v>
      </c>
      <c r="K25" s="2">
        <v>10.1</v>
      </c>
      <c r="L25" s="2">
        <v>5.5</v>
      </c>
      <c r="M25" s="2">
        <v>5.8</v>
      </c>
      <c r="N25" s="2">
        <v>3.7</v>
      </c>
      <c r="O25" s="2">
        <v>0</v>
      </c>
      <c r="P25" s="2">
        <v>0</v>
      </c>
      <c r="Q25" s="47">
        <f t="shared" si="1"/>
        <v>154.8</v>
      </c>
    </row>
    <row r="26" spans="1:17" ht="12.75">
      <c r="A26" s="1"/>
      <c r="B26" s="1" t="s">
        <v>21</v>
      </c>
      <c r="C26" s="2">
        <v>4.2</v>
      </c>
      <c r="D26" s="2">
        <v>0.7</v>
      </c>
      <c r="E26" s="2">
        <v>18.72</v>
      </c>
      <c r="F26" s="2">
        <v>7</v>
      </c>
      <c r="G26" s="2">
        <v>4.9</v>
      </c>
      <c r="H26" s="2">
        <v>1.9</v>
      </c>
      <c r="I26" s="2">
        <v>9.3</v>
      </c>
      <c r="J26" s="2">
        <v>4.4</v>
      </c>
      <c r="K26" s="2">
        <v>1.4</v>
      </c>
      <c r="L26" s="2">
        <v>0.9</v>
      </c>
      <c r="M26" s="2">
        <v>18</v>
      </c>
      <c r="N26" s="2">
        <v>0</v>
      </c>
      <c r="O26" s="2">
        <v>0</v>
      </c>
      <c r="P26" s="2">
        <v>0</v>
      </c>
      <c r="Q26" s="47">
        <f t="shared" si="1"/>
        <v>56.52</v>
      </c>
    </row>
    <row r="27" spans="1:17" ht="12.75">
      <c r="A27" s="1" t="s">
        <v>45</v>
      </c>
      <c r="B27" s="1"/>
      <c r="C27" s="29">
        <f>C28+C29+C30+C31</f>
        <v>81.1</v>
      </c>
      <c r="D27" s="29">
        <f aca="true" t="shared" si="5" ref="D27:P27">D28+D29+D30+D31</f>
        <v>10.2</v>
      </c>
      <c r="E27" s="29">
        <f t="shared" si="5"/>
        <v>242.3</v>
      </c>
      <c r="F27" s="29">
        <f t="shared" si="5"/>
        <v>51</v>
      </c>
      <c r="G27" s="29">
        <f t="shared" si="5"/>
        <v>102.99999999999999</v>
      </c>
      <c r="H27" s="29">
        <f t="shared" si="5"/>
        <v>25.599999999999998</v>
      </c>
      <c r="I27" s="29">
        <f t="shared" si="5"/>
        <v>283.5</v>
      </c>
      <c r="J27" s="29">
        <f t="shared" si="5"/>
        <v>84.3</v>
      </c>
      <c r="K27" s="29">
        <f t="shared" si="5"/>
        <v>106.3</v>
      </c>
      <c r="L27" s="29">
        <f t="shared" si="5"/>
        <v>39</v>
      </c>
      <c r="M27" s="29">
        <f t="shared" si="5"/>
        <v>203.20000000000002</v>
      </c>
      <c r="N27" s="29">
        <f t="shared" si="5"/>
        <v>130.9</v>
      </c>
      <c r="O27" s="29">
        <f t="shared" si="5"/>
        <v>4.3</v>
      </c>
      <c r="P27" s="29">
        <f t="shared" si="5"/>
        <v>2.2</v>
      </c>
      <c r="Q27" s="47">
        <f t="shared" si="1"/>
        <v>1023.6999999999999</v>
      </c>
    </row>
    <row r="28" spans="1:17" ht="12.75">
      <c r="A28" s="1"/>
      <c r="B28" s="1" t="s">
        <v>16</v>
      </c>
      <c r="C28" s="2">
        <v>4.8</v>
      </c>
      <c r="D28" s="2">
        <v>0</v>
      </c>
      <c r="E28" s="2">
        <v>18.5</v>
      </c>
      <c r="F28" s="2">
        <v>1.4</v>
      </c>
      <c r="G28" s="2">
        <v>5.3</v>
      </c>
      <c r="H28" s="2">
        <v>1.2</v>
      </c>
      <c r="I28" s="2">
        <v>19</v>
      </c>
      <c r="J28" s="2">
        <v>2.7</v>
      </c>
      <c r="K28" s="2">
        <v>11.8</v>
      </c>
      <c r="L28" s="2">
        <v>2.3</v>
      </c>
      <c r="M28" s="2">
        <v>8.6</v>
      </c>
      <c r="N28" s="2">
        <v>5.5</v>
      </c>
      <c r="O28" s="2">
        <v>0</v>
      </c>
      <c r="P28" s="2">
        <v>0</v>
      </c>
      <c r="Q28" s="47">
        <f t="shared" si="1"/>
        <v>68</v>
      </c>
    </row>
    <row r="29" spans="1:17" ht="12.75">
      <c r="A29" s="46"/>
      <c r="B29" s="1" t="s">
        <v>17</v>
      </c>
      <c r="C29" s="2">
        <v>54.1</v>
      </c>
      <c r="D29" s="2">
        <v>4.3</v>
      </c>
      <c r="E29" s="2">
        <v>161.9</v>
      </c>
      <c r="F29" s="2">
        <v>29.1</v>
      </c>
      <c r="G29" s="2">
        <v>80.6</v>
      </c>
      <c r="H29" s="2">
        <v>16.4</v>
      </c>
      <c r="I29" s="2">
        <v>206.7</v>
      </c>
      <c r="J29" s="2">
        <v>48.4</v>
      </c>
      <c r="K29" s="2">
        <v>74.8</v>
      </c>
      <c r="L29" s="2">
        <v>23.9</v>
      </c>
      <c r="M29" s="2">
        <v>159</v>
      </c>
      <c r="N29" s="2">
        <v>94.2</v>
      </c>
      <c r="O29" s="2">
        <v>4.2</v>
      </c>
      <c r="P29" s="2">
        <v>2.2</v>
      </c>
      <c r="Q29" s="47">
        <f t="shared" si="1"/>
        <v>741.3000000000001</v>
      </c>
    </row>
    <row r="30" spans="1:17" ht="12.75">
      <c r="A30" s="1"/>
      <c r="B30" s="1" t="s">
        <v>20</v>
      </c>
      <c r="C30" s="2">
        <v>15.7</v>
      </c>
      <c r="D30" s="2">
        <v>2.8</v>
      </c>
      <c r="E30" s="2">
        <v>42.6</v>
      </c>
      <c r="F30" s="2">
        <v>14.1</v>
      </c>
      <c r="G30" s="2">
        <v>12.1</v>
      </c>
      <c r="H30" s="2">
        <v>6.3</v>
      </c>
      <c r="I30" s="2">
        <v>46.2</v>
      </c>
      <c r="J30" s="2">
        <v>23.2</v>
      </c>
      <c r="K30" s="2">
        <v>15.5</v>
      </c>
      <c r="L30" s="2">
        <v>12</v>
      </c>
      <c r="M30" s="2">
        <v>20.8</v>
      </c>
      <c r="N30" s="2">
        <v>19</v>
      </c>
      <c r="O30" s="2">
        <v>0.1</v>
      </c>
      <c r="P30" s="2">
        <v>0</v>
      </c>
      <c r="Q30" s="47">
        <f t="shared" si="1"/>
        <v>153</v>
      </c>
    </row>
    <row r="31" spans="1:17" ht="12.75">
      <c r="A31" s="1"/>
      <c r="B31" s="1" t="s">
        <v>21</v>
      </c>
      <c r="C31" s="2">
        <v>6.5</v>
      </c>
      <c r="D31" s="2">
        <v>3.1</v>
      </c>
      <c r="E31" s="2">
        <v>19.3</v>
      </c>
      <c r="F31" s="2">
        <v>6.4</v>
      </c>
      <c r="G31" s="2">
        <v>5</v>
      </c>
      <c r="H31" s="2">
        <v>1.7</v>
      </c>
      <c r="I31" s="2">
        <v>11.6</v>
      </c>
      <c r="J31" s="2">
        <v>10</v>
      </c>
      <c r="K31" s="2">
        <v>4.2</v>
      </c>
      <c r="L31" s="2">
        <v>0.8</v>
      </c>
      <c r="M31" s="2">
        <v>14.8</v>
      </c>
      <c r="N31" s="2">
        <v>12.2</v>
      </c>
      <c r="O31" s="2">
        <v>0</v>
      </c>
      <c r="P31" s="2">
        <v>0</v>
      </c>
      <c r="Q31" s="47">
        <f t="shared" si="1"/>
        <v>61.400000000000006</v>
      </c>
    </row>
    <row r="32" spans="1:17" ht="12.75">
      <c r="A32" s="1" t="s">
        <v>46</v>
      </c>
      <c r="B32" s="1"/>
      <c r="C32" s="29">
        <f>C33+C34+C35</f>
        <v>87.5</v>
      </c>
      <c r="D32" s="29">
        <f aca="true" t="shared" si="6" ref="D32:P32">D33+D34+D35</f>
        <v>5.4</v>
      </c>
      <c r="E32" s="29">
        <f t="shared" si="6"/>
        <v>439.09999999999997</v>
      </c>
      <c r="F32" s="29">
        <f t="shared" si="6"/>
        <v>57.1</v>
      </c>
      <c r="G32" s="29">
        <f t="shared" si="6"/>
        <v>323.7</v>
      </c>
      <c r="H32" s="29">
        <f t="shared" si="6"/>
        <v>57.1</v>
      </c>
      <c r="I32" s="29">
        <f t="shared" si="6"/>
        <v>525.3</v>
      </c>
      <c r="J32" s="29">
        <f t="shared" si="6"/>
        <v>170.5</v>
      </c>
      <c r="K32" s="29">
        <f t="shared" si="6"/>
        <v>95.4</v>
      </c>
      <c r="L32" s="29">
        <f t="shared" si="6"/>
        <v>32.9</v>
      </c>
      <c r="M32" s="29">
        <f t="shared" si="6"/>
        <v>857.5</v>
      </c>
      <c r="N32" s="29">
        <f t="shared" si="6"/>
        <v>325.8</v>
      </c>
      <c r="O32" s="29">
        <f t="shared" si="6"/>
        <v>1.7</v>
      </c>
      <c r="P32" s="29">
        <f t="shared" si="6"/>
        <v>3.2</v>
      </c>
      <c r="Q32" s="47">
        <f t="shared" si="1"/>
        <v>2330.2</v>
      </c>
    </row>
    <row r="33" spans="1:17" ht="12.75">
      <c r="A33" s="1"/>
      <c r="B33" s="1" t="s">
        <v>16</v>
      </c>
      <c r="C33" s="2">
        <v>24.2</v>
      </c>
      <c r="D33" s="2">
        <v>1.4</v>
      </c>
      <c r="E33" s="2">
        <v>113.7</v>
      </c>
      <c r="F33" s="2">
        <v>19.3</v>
      </c>
      <c r="G33" s="2">
        <v>81.3</v>
      </c>
      <c r="H33" s="2">
        <v>21.1</v>
      </c>
      <c r="I33" s="2">
        <v>149.8</v>
      </c>
      <c r="J33" s="2">
        <v>50.6</v>
      </c>
      <c r="K33" s="2">
        <v>14</v>
      </c>
      <c r="L33" s="2">
        <v>5</v>
      </c>
      <c r="M33" s="2">
        <v>198.6</v>
      </c>
      <c r="N33" s="2">
        <v>90.6</v>
      </c>
      <c r="O33" s="2">
        <v>1.7</v>
      </c>
      <c r="P33" s="2">
        <v>0</v>
      </c>
      <c r="Q33" s="47">
        <f t="shared" si="1"/>
        <v>583.3000000000001</v>
      </c>
    </row>
    <row r="34" spans="1:17" ht="12.75">
      <c r="A34" s="1"/>
      <c r="B34" s="1" t="s">
        <v>17</v>
      </c>
      <c r="C34" s="2">
        <v>61.3</v>
      </c>
      <c r="D34" s="2">
        <v>4</v>
      </c>
      <c r="E34" s="2">
        <v>295.4</v>
      </c>
      <c r="F34" s="2">
        <v>24.8</v>
      </c>
      <c r="G34" s="2">
        <v>224.4</v>
      </c>
      <c r="H34" s="2">
        <v>24</v>
      </c>
      <c r="I34" s="2">
        <v>365.5</v>
      </c>
      <c r="J34" s="2">
        <v>110.9</v>
      </c>
      <c r="K34" s="2">
        <v>70.4</v>
      </c>
      <c r="L34" s="2">
        <v>19.9</v>
      </c>
      <c r="M34" s="2">
        <v>474.9</v>
      </c>
      <c r="N34" s="2">
        <v>97.2</v>
      </c>
      <c r="O34" s="2">
        <v>0</v>
      </c>
      <c r="P34" s="2">
        <v>3.2</v>
      </c>
      <c r="Q34" s="47">
        <f t="shared" si="1"/>
        <v>1491.9</v>
      </c>
    </row>
    <row r="35" spans="1:17" ht="12.75">
      <c r="A35" s="1"/>
      <c r="B35" s="1" t="s">
        <v>19</v>
      </c>
      <c r="C35" s="2">
        <v>2</v>
      </c>
      <c r="D35" s="2">
        <v>0</v>
      </c>
      <c r="E35" s="2">
        <v>30</v>
      </c>
      <c r="F35" s="2">
        <v>13</v>
      </c>
      <c r="G35" s="2">
        <v>18</v>
      </c>
      <c r="H35" s="2">
        <v>12</v>
      </c>
      <c r="I35" s="2">
        <v>10</v>
      </c>
      <c r="J35" s="2">
        <v>9</v>
      </c>
      <c r="K35" s="2">
        <v>11</v>
      </c>
      <c r="L35" s="2">
        <v>8</v>
      </c>
      <c r="M35" s="2">
        <v>184</v>
      </c>
      <c r="N35" s="2">
        <v>138</v>
      </c>
      <c r="O35" s="2">
        <v>0</v>
      </c>
      <c r="P35" s="2">
        <v>0</v>
      </c>
      <c r="Q35" s="47">
        <f t="shared" si="1"/>
        <v>255</v>
      </c>
    </row>
    <row r="36" spans="1:17" ht="12.75">
      <c r="A36" s="1" t="s">
        <v>47</v>
      </c>
      <c r="B36" s="1"/>
      <c r="C36" s="29">
        <f>C37+C38</f>
        <v>85.74</v>
      </c>
      <c r="D36" s="29">
        <f aca="true" t="shared" si="7" ref="D36:P36">D37+D38</f>
        <v>13.7</v>
      </c>
      <c r="E36" s="29">
        <f t="shared" si="7"/>
        <v>117.74</v>
      </c>
      <c r="F36" s="29">
        <f t="shared" si="7"/>
        <v>46.72</v>
      </c>
      <c r="G36" s="29">
        <f t="shared" si="7"/>
        <v>51.98</v>
      </c>
      <c r="H36" s="29">
        <f t="shared" si="7"/>
        <v>21.62</v>
      </c>
      <c r="I36" s="29">
        <f t="shared" si="7"/>
        <v>102.27</v>
      </c>
      <c r="J36" s="29">
        <f t="shared" si="7"/>
        <v>44.1</v>
      </c>
      <c r="K36" s="29">
        <f t="shared" si="7"/>
        <v>11.75</v>
      </c>
      <c r="L36" s="29">
        <f t="shared" si="7"/>
        <v>3.5</v>
      </c>
      <c r="M36" s="29">
        <f t="shared" si="7"/>
        <v>94.91</v>
      </c>
      <c r="N36" s="29">
        <f t="shared" si="7"/>
        <v>72.53999999999999</v>
      </c>
      <c r="O36" s="29">
        <f t="shared" si="7"/>
        <v>0</v>
      </c>
      <c r="P36" s="29">
        <f t="shared" si="7"/>
        <v>0</v>
      </c>
      <c r="Q36" s="47">
        <f t="shared" si="1"/>
        <v>464.39</v>
      </c>
    </row>
    <row r="37" spans="1:17" ht="12.75">
      <c r="A37" s="1"/>
      <c r="B37" s="1" t="s">
        <v>20</v>
      </c>
      <c r="C37" s="2">
        <v>74.74</v>
      </c>
      <c r="D37" s="2">
        <v>8.7</v>
      </c>
      <c r="E37" s="2">
        <v>73.24</v>
      </c>
      <c r="F37" s="2">
        <v>19.72</v>
      </c>
      <c r="G37" s="2">
        <v>47.18</v>
      </c>
      <c r="H37" s="2">
        <v>18.62</v>
      </c>
      <c r="I37" s="2">
        <v>91.27</v>
      </c>
      <c r="J37" s="2">
        <v>37.6</v>
      </c>
      <c r="K37" s="2">
        <v>11.75</v>
      </c>
      <c r="L37" s="2">
        <v>3.5</v>
      </c>
      <c r="M37" s="2">
        <v>78.81</v>
      </c>
      <c r="N37" s="2">
        <v>59.04</v>
      </c>
      <c r="O37" s="2">
        <v>0</v>
      </c>
      <c r="P37" s="2">
        <v>0</v>
      </c>
      <c r="Q37" s="47">
        <f t="shared" si="1"/>
        <v>376.99</v>
      </c>
    </row>
    <row r="38" spans="1:17" ht="12.75">
      <c r="A38" s="1"/>
      <c r="B38" s="1" t="s">
        <v>21</v>
      </c>
      <c r="C38" s="2">
        <v>11</v>
      </c>
      <c r="D38" s="2">
        <v>5</v>
      </c>
      <c r="E38" s="2">
        <v>44.5</v>
      </c>
      <c r="F38" s="2">
        <v>27</v>
      </c>
      <c r="G38" s="2">
        <v>4.8</v>
      </c>
      <c r="H38" s="2">
        <v>3</v>
      </c>
      <c r="I38" s="2">
        <v>11</v>
      </c>
      <c r="J38" s="2">
        <v>6.5</v>
      </c>
      <c r="K38" s="2">
        <v>0</v>
      </c>
      <c r="L38" s="2">
        <v>0</v>
      </c>
      <c r="M38" s="2">
        <v>16.1</v>
      </c>
      <c r="N38" s="2">
        <v>13.5</v>
      </c>
      <c r="O38" s="2">
        <v>0</v>
      </c>
      <c r="P38" s="2">
        <v>0</v>
      </c>
      <c r="Q38" s="47">
        <f t="shared" si="1"/>
        <v>87.4</v>
      </c>
    </row>
    <row r="39" spans="1:17" ht="12.75">
      <c r="A39" s="1" t="s">
        <v>49</v>
      </c>
      <c r="B39" s="1"/>
      <c r="C39" s="29">
        <v>2.9</v>
      </c>
      <c r="D39" s="29">
        <v>0.5</v>
      </c>
      <c r="E39" s="29">
        <v>13</v>
      </c>
      <c r="F39" s="29">
        <v>3.5</v>
      </c>
      <c r="G39" s="29">
        <v>15.8</v>
      </c>
      <c r="H39" s="29">
        <v>1.1</v>
      </c>
      <c r="I39" s="29">
        <v>29</v>
      </c>
      <c r="J39" s="29">
        <v>8.7</v>
      </c>
      <c r="K39" s="29">
        <v>0.4</v>
      </c>
      <c r="L39" s="29">
        <v>0</v>
      </c>
      <c r="M39" s="29">
        <v>5.3</v>
      </c>
      <c r="N39" s="29">
        <v>3.7</v>
      </c>
      <c r="O39" s="29">
        <v>0</v>
      </c>
      <c r="P39" s="29">
        <v>0</v>
      </c>
      <c r="Q39" s="47">
        <f t="shared" si="1"/>
        <v>66.4</v>
      </c>
    </row>
    <row r="40" spans="1:17" ht="12.75">
      <c r="A40" s="1"/>
      <c r="B40" s="1" t="s">
        <v>16</v>
      </c>
      <c r="C40" s="2">
        <v>2.2</v>
      </c>
      <c r="D40" s="2">
        <v>0.3</v>
      </c>
      <c r="E40" s="2">
        <v>10.7</v>
      </c>
      <c r="F40" s="2">
        <v>3.3</v>
      </c>
      <c r="G40" s="2">
        <v>12.1</v>
      </c>
      <c r="H40" s="2">
        <v>1.4</v>
      </c>
      <c r="I40" s="2">
        <v>24.9</v>
      </c>
      <c r="J40" s="2">
        <v>6.2</v>
      </c>
      <c r="K40" s="2">
        <v>0.3</v>
      </c>
      <c r="L40" s="2">
        <v>0</v>
      </c>
      <c r="M40" s="2">
        <v>6</v>
      </c>
      <c r="N40" s="2">
        <v>4.1</v>
      </c>
      <c r="O40" s="2">
        <v>0</v>
      </c>
      <c r="P40" s="2">
        <v>0</v>
      </c>
      <c r="Q40" s="47">
        <f t="shared" si="1"/>
        <v>56.199999999999996</v>
      </c>
    </row>
    <row r="41" spans="1:17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7"/>
    </row>
    <row r="42" spans="1:17" ht="12.75">
      <c r="A42" s="1" t="s">
        <v>148</v>
      </c>
      <c r="B42" s="1"/>
      <c r="C42" s="29">
        <f>C43+C44+C45+C46+C47</f>
        <v>174.37</v>
      </c>
      <c r="D42" s="29">
        <f aca="true" t="shared" si="8" ref="D42:P42">D43+D44+D45+D46+D47</f>
        <v>28.11</v>
      </c>
      <c r="E42" s="29">
        <f t="shared" si="8"/>
        <v>237</v>
      </c>
      <c r="F42" s="29">
        <f t="shared" si="8"/>
        <v>82.5</v>
      </c>
      <c r="G42" s="29">
        <v>282</v>
      </c>
      <c r="H42" s="29">
        <v>140</v>
      </c>
      <c r="I42" s="29">
        <f t="shared" si="8"/>
        <v>897.58</v>
      </c>
      <c r="J42" s="29">
        <f t="shared" si="8"/>
        <v>443.45000000000005</v>
      </c>
      <c r="K42" s="29">
        <f t="shared" si="8"/>
        <v>2106.44</v>
      </c>
      <c r="L42" s="29">
        <f t="shared" si="8"/>
        <v>997.53</v>
      </c>
      <c r="M42" s="29">
        <f t="shared" si="8"/>
        <v>1184.6000000000001</v>
      </c>
      <c r="N42" s="29">
        <f t="shared" si="8"/>
        <v>910.4799999999999</v>
      </c>
      <c r="O42" s="29">
        <f t="shared" si="8"/>
        <v>197.33</v>
      </c>
      <c r="P42" s="29">
        <f t="shared" si="8"/>
        <v>107.38000000000001</v>
      </c>
      <c r="Q42" s="47">
        <f aca="true" t="shared" si="9" ref="Q42:Q47">C42+E42+G42+I42+K42+M42+O42</f>
        <v>5079.320000000001</v>
      </c>
    </row>
    <row r="43" spans="1:17" ht="12.75">
      <c r="A43" s="1"/>
      <c r="B43" s="1" t="s">
        <v>16</v>
      </c>
      <c r="C43" s="2">
        <v>5.4</v>
      </c>
      <c r="D43" s="2">
        <v>0.6</v>
      </c>
      <c r="E43" s="2">
        <v>61.2</v>
      </c>
      <c r="F43" s="2">
        <v>14.6</v>
      </c>
      <c r="G43" s="2">
        <v>49</v>
      </c>
      <c r="H43" s="2">
        <v>18</v>
      </c>
      <c r="I43" s="2">
        <v>14.6</v>
      </c>
      <c r="J43" s="2">
        <v>8.3</v>
      </c>
      <c r="K43" s="2">
        <v>112.8</v>
      </c>
      <c r="L43" s="2">
        <v>35.6</v>
      </c>
      <c r="M43" s="2">
        <v>36.1</v>
      </c>
      <c r="N43" s="2">
        <v>16.8</v>
      </c>
      <c r="O43" s="2">
        <v>3.1</v>
      </c>
      <c r="P43" s="2">
        <v>1</v>
      </c>
      <c r="Q43" s="47">
        <f t="shared" si="9"/>
        <v>282.20000000000005</v>
      </c>
    </row>
    <row r="44" spans="1:17" ht="12.75">
      <c r="A44" s="1"/>
      <c r="B44" s="1" t="s">
        <v>17</v>
      </c>
      <c r="C44" s="2">
        <v>1.5</v>
      </c>
      <c r="D44" s="2">
        <v>0</v>
      </c>
      <c r="E44" s="2">
        <v>11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19.3</v>
      </c>
      <c r="L44" s="2">
        <v>6.1</v>
      </c>
      <c r="M44" s="2">
        <v>12.6</v>
      </c>
      <c r="N44" s="2">
        <v>3</v>
      </c>
      <c r="O44" s="2">
        <v>0</v>
      </c>
      <c r="P44" s="2">
        <v>0</v>
      </c>
      <c r="Q44" s="47">
        <f t="shared" si="9"/>
        <v>44.4</v>
      </c>
    </row>
    <row r="45" spans="1:17" ht="12.75">
      <c r="A45" s="1"/>
      <c r="B45" s="1" t="s">
        <v>18</v>
      </c>
      <c r="C45" s="2">
        <v>144.17</v>
      </c>
      <c r="D45" s="2">
        <v>23.31</v>
      </c>
      <c r="E45" s="2">
        <v>43</v>
      </c>
      <c r="F45" s="2">
        <v>15.5</v>
      </c>
      <c r="G45" s="2">
        <v>187</v>
      </c>
      <c r="H45" s="2">
        <v>101</v>
      </c>
      <c r="I45" s="2">
        <v>844.88</v>
      </c>
      <c r="J45" s="2">
        <v>411.85</v>
      </c>
      <c r="K45" s="2">
        <v>1379.92</v>
      </c>
      <c r="L45" s="2">
        <v>673.03</v>
      </c>
      <c r="M45" s="2">
        <v>968.75</v>
      </c>
      <c r="N45" s="2">
        <v>779.03</v>
      </c>
      <c r="O45" s="2">
        <v>177.33</v>
      </c>
      <c r="P45" s="2">
        <v>94.98</v>
      </c>
      <c r="Q45" s="47">
        <f t="shared" si="9"/>
        <v>3745.05</v>
      </c>
    </row>
    <row r="46" spans="1:17" ht="12.75">
      <c r="A46" s="1"/>
      <c r="B46" s="1" t="s">
        <v>20</v>
      </c>
      <c r="C46" s="2">
        <v>8.8</v>
      </c>
      <c r="D46" s="2">
        <v>3</v>
      </c>
      <c r="E46" s="2">
        <v>55.2</v>
      </c>
      <c r="F46" s="2">
        <v>25.4</v>
      </c>
      <c r="G46" s="2">
        <v>17.1</v>
      </c>
      <c r="H46" s="2">
        <v>10.1</v>
      </c>
      <c r="I46" s="2">
        <v>18.9</v>
      </c>
      <c r="J46" s="2">
        <v>9.8</v>
      </c>
      <c r="K46" s="2">
        <v>405.12</v>
      </c>
      <c r="L46" s="2">
        <v>210.4</v>
      </c>
      <c r="M46" s="2">
        <v>76.15</v>
      </c>
      <c r="N46" s="2">
        <v>40.75</v>
      </c>
      <c r="O46" s="2">
        <v>14.9</v>
      </c>
      <c r="P46" s="2">
        <v>9.4</v>
      </c>
      <c r="Q46" s="47">
        <f t="shared" si="9"/>
        <v>596.17</v>
      </c>
    </row>
    <row r="47" spans="1:17" ht="12.75">
      <c r="A47" s="1"/>
      <c r="B47" s="1" t="s">
        <v>21</v>
      </c>
      <c r="C47" s="2">
        <v>14.5</v>
      </c>
      <c r="D47" s="2">
        <v>1.2</v>
      </c>
      <c r="E47" s="2">
        <v>66.6</v>
      </c>
      <c r="F47" s="2">
        <v>25</v>
      </c>
      <c r="G47" s="2">
        <v>28</v>
      </c>
      <c r="H47" s="2">
        <v>11.1</v>
      </c>
      <c r="I47" s="2">
        <v>19.2</v>
      </c>
      <c r="J47" s="2">
        <v>13.5</v>
      </c>
      <c r="K47" s="2">
        <v>189.3</v>
      </c>
      <c r="L47" s="2">
        <v>72.4</v>
      </c>
      <c r="M47" s="2">
        <v>91</v>
      </c>
      <c r="N47" s="2">
        <v>70.9</v>
      </c>
      <c r="O47" s="2">
        <v>2</v>
      </c>
      <c r="P47" s="2">
        <v>2</v>
      </c>
      <c r="Q47" s="47">
        <f t="shared" si="9"/>
        <v>410.6</v>
      </c>
    </row>
    <row r="48" spans="1:17" ht="12.75">
      <c r="A48" t="s">
        <v>149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7"/>
    </row>
    <row r="49" spans="1:17" ht="12.75">
      <c r="A49" s="9" t="s">
        <v>111</v>
      </c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7"/>
    </row>
    <row r="50" spans="1:17" ht="12.75">
      <c r="A50" s="1" t="s">
        <v>16</v>
      </c>
      <c r="B50" s="1"/>
      <c r="C50" s="2">
        <v>182.28</v>
      </c>
      <c r="D50" s="2">
        <v>13.98</v>
      </c>
      <c r="E50" s="2">
        <v>663.73</v>
      </c>
      <c r="F50" s="2">
        <v>120.62</v>
      </c>
      <c r="G50" s="2">
        <v>624</v>
      </c>
      <c r="H50" s="2">
        <v>182</v>
      </c>
      <c r="I50" s="2">
        <v>752.18</v>
      </c>
      <c r="J50" s="2">
        <v>292.48</v>
      </c>
      <c r="K50" s="2">
        <v>279.77</v>
      </c>
      <c r="L50" s="2">
        <v>88.86</v>
      </c>
      <c r="M50" s="2">
        <v>1039.5</v>
      </c>
      <c r="N50" s="2">
        <v>556.13</v>
      </c>
      <c r="O50" s="2">
        <v>9.49</v>
      </c>
      <c r="P50" s="2">
        <v>2.61</v>
      </c>
      <c r="Q50" s="47">
        <f t="shared" si="1"/>
        <v>3550.95</v>
      </c>
    </row>
    <row r="51" spans="1:17" ht="12.75">
      <c r="A51" s="1" t="s">
        <v>17</v>
      </c>
      <c r="B51" s="1"/>
      <c r="C51" s="2">
        <v>128</v>
      </c>
      <c r="D51" s="2">
        <v>8.6</v>
      </c>
      <c r="E51" s="2">
        <v>490.6</v>
      </c>
      <c r="F51" s="2">
        <v>57.6</v>
      </c>
      <c r="G51" s="2">
        <v>317.9</v>
      </c>
      <c r="H51" s="2">
        <v>43.6</v>
      </c>
      <c r="I51" s="2">
        <v>639.9</v>
      </c>
      <c r="J51" s="2">
        <v>178.7</v>
      </c>
      <c r="K51" s="2">
        <v>184.1</v>
      </c>
      <c r="L51" s="2">
        <v>55.5</v>
      </c>
      <c r="M51" s="2">
        <v>689.6</v>
      </c>
      <c r="N51" s="2">
        <v>212.2</v>
      </c>
      <c r="O51" s="2">
        <v>4.2</v>
      </c>
      <c r="P51" s="2">
        <v>5.4</v>
      </c>
      <c r="Q51" s="47">
        <f t="shared" si="1"/>
        <v>2454.2999999999997</v>
      </c>
    </row>
    <row r="52" spans="1:17" ht="12.75">
      <c r="A52" s="1" t="s">
        <v>18</v>
      </c>
      <c r="B52" s="1"/>
      <c r="C52" s="2">
        <v>258.85</v>
      </c>
      <c r="D52" s="2">
        <v>41.52</v>
      </c>
      <c r="E52" s="2">
        <v>274.27</v>
      </c>
      <c r="F52" s="2">
        <v>96.37</v>
      </c>
      <c r="G52" s="2">
        <v>427</v>
      </c>
      <c r="H52" s="2">
        <v>231</v>
      </c>
      <c r="I52" s="2">
        <v>1349.28</v>
      </c>
      <c r="J52" s="2">
        <v>712.74</v>
      </c>
      <c r="K52" s="2">
        <v>1595.95</v>
      </c>
      <c r="L52" s="2">
        <v>793.61</v>
      </c>
      <c r="M52" s="2">
        <v>1750.11</v>
      </c>
      <c r="N52" s="2">
        <v>1368.58</v>
      </c>
      <c r="O52" s="2">
        <v>193.67</v>
      </c>
      <c r="P52" s="2">
        <v>102.87</v>
      </c>
      <c r="Q52" s="47">
        <f t="shared" si="1"/>
        <v>5849.13</v>
      </c>
    </row>
    <row r="53" spans="1:17" ht="12.75">
      <c r="A53" s="1" t="s">
        <v>19</v>
      </c>
      <c r="B53" s="1"/>
      <c r="C53" s="2">
        <v>45.61</v>
      </c>
      <c r="D53" s="2">
        <v>6.9</v>
      </c>
      <c r="E53" s="2">
        <v>303.17</v>
      </c>
      <c r="F53" s="2">
        <v>111.03</v>
      </c>
      <c r="G53" s="2">
        <v>87.67</v>
      </c>
      <c r="H53" s="2">
        <v>45.9</v>
      </c>
      <c r="I53" s="2">
        <v>266.97</v>
      </c>
      <c r="J53" s="2">
        <v>172.12</v>
      </c>
      <c r="K53" s="2">
        <v>125.11</v>
      </c>
      <c r="L53" s="2">
        <v>63.11</v>
      </c>
      <c r="M53" s="2">
        <v>702.53</v>
      </c>
      <c r="N53" s="2">
        <v>453.51</v>
      </c>
      <c r="O53" s="2">
        <v>0.78</v>
      </c>
      <c r="P53" s="2">
        <v>0.39</v>
      </c>
      <c r="Q53" s="47">
        <f t="shared" si="1"/>
        <v>1531.84</v>
      </c>
    </row>
    <row r="54" spans="1:17" ht="12.75">
      <c r="A54" s="1" t="s">
        <v>20</v>
      </c>
      <c r="B54" s="1"/>
      <c r="C54" s="2">
        <v>240.11</v>
      </c>
      <c r="D54" s="2">
        <v>34.91</v>
      </c>
      <c r="E54" s="2">
        <v>458.31</v>
      </c>
      <c r="F54" s="2">
        <v>154.78</v>
      </c>
      <c r="G54" s="2">
        <v>224.38</v>
      </c>
      <c r="H54" s="2">
        <v>95.01</v>
      </c>
      <c r="I54" s="2">
        <v>476.43</v>
      </c>
      <c r="J54" s="2">
        <v>229.34</v>
      </c>
      <c r="K54" s="2">
        <v>537.06</v>
      </c>
      <c r="L54" s="2">
        <v>267.62</v>
      </c>
      <c r="M54" s="2">
        <v>457.96</v>
      </c>
      <c r="N54" s="2">
        <v>268.2</v>
      </c>
      <c r="O54" s="2">
        <v>18.7</v>
      </c>
      <c r="P54" s="2">
        <v>11.1</v>
      </c>
      <c r="Q54" s="47">
        <f t="shared" si="1"/>
        <v>2412.95</v>
      </c>
    </row>
    <row r="55" spans="1:17" ht="12.75">
      <c r="A55" s="1" t="s">
        <v>21</v>
      </c>
      <c r="B55" s="1"/>
      <c r="C55" s="2">
        <v>103.03</v>
      </c>
      <c r="D55" s="2">
        <v>22.15</v>
      </c>
      <c r="E55" s="2">
        <v>464.02</v>
      </c>
      <c r="F55" s="2">
        <v>180.1</v>
      </c>
      <c r="G55" s="2">
        <v>188.14</v>
      </c>
      <c r="H55" s="2">
        <v>81.48</v>
      </c>
      <c r="I55" s="2">
        <v>262.59</v>
      </c>
      <c r="J55" s="2">
        <v>131.01</v>
      </c>
      <c r="K55" s="2">
        <v>243.36</v>
      </c>
      <c r="L55" s="2">
        <v>98.7</v>
      </c>
      <c r="M55" s="2">
        <v>293.24</v>
      </c>
      <c r="N55" s="2">
        <v>204.65</v>
      </c>
      <c r="O55" s="2">
        <v>2.07</v>
      </c>
      <c r="P55" s="2">
        <v>2.07</v>
      </c>
      <c r="Q55" s="47">
        <f t="shared" si="1"/>
        <v>1556.4499999999998</v>
      </c>
    </row>
    <row r="56" spans="1:17" ht="13.5" thickBot="1">
      <c r="A56" s="32" t="s">
        <v>14</v>
      </c>
      <c r="B56" s="32"/>
      <c r="C56" s="28">
        <f>SUM(C50:C55)</f>
        <v>957.88</v>
      </c>
      <c r="D56" s="28">
        <f aca="true" t="shared" si="10" ref="D56:P56">SUM(D50:D55)</f>
        <v>128.06</v>
      </c>
      <c r="E56" s="28">
        <f t="shared" si="10"/>
        <v>2654.1</v>
      </c>
      <c r="F56" s="28">
        <f t="shared" si="10"/>
        <v>720.5</v>
      </c>
      <c r="G56" s="28">
        <f t="shared" si="10"/>
        <v>1869.0900000000001</v>
      </c>
      <c r="H56" s="28">
        <f t="shared" si="10"/>
        <v>678.99</v>
      </c>
      <c r="I56" s="28">
        <f t="shared" si="10"/>
        <v>3747.35</v>
      </c>
      <c r="J56" s="28">
        <f t="shared" si="10"/>
        <v>1716.3899999999999</v>
      </c>
      <c r="K56" s="28">
        <f t="shared" si="10"/>
        <v>2965.3500000000004</v>
      </c>
      <c r="L56" s="28">
        <f t="shared" si="10"/>
        <v>1367.4</v>
      </c>
      <c r="M56" s="28">
        <f t="shared" si="10"/>
        <v>4932.94</v>
      </c>
      <c r="N56" s="28">
        <f t="shared" si="10"/>
        <v>3063.27</v>
      </c>
      <c r="O56" s="28">
        <f t="shared" si="10"/>
        <v>228.90999999999997</v>
      </c>
      <c r="P56" s="28">
        <f t="shared" si="10"/>
        <v>124.44</v>
      </c>
      <c r="Q56" s="47">
        <f t="shared" si="1"/>
        <v>17355.62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Peter Søndergaard Rasmussen</cp:lastModifiedBy>
  <dcterms:created xsi:type="dcterms:W3CDTF">2010-08-26T12:43:29Z</dcterms:created>
  <dcterms:modified xsi:type="dcterms:W3CDTF">2011-08-09T11:57:29Z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