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195" windowWidth="10215" windowHeight="11580" firstSheet="7" activeTab="15"/>
  </bookViews>
  <sheets>
    <sheet name="Tabeloversigt" sheetId="1" r:id="rId1"/>
    <sheet name="Tabel 1" sheetId="2" r:id="rId2"/>
    <sheet name="Tabel 2" sheetId="3" r:id="rId3"/>
    <sheet name="Tabel 3" sheetId="4" r:id="rId4"/>
    <sheet name="Tabel 4" sheetId="5" r:id="rId5"/>
    <sheet name="Tabel 5" sheetId="6" r:id="rId6"/>
    <sheet name="Tabel 6" sheetId="7" r:id="rId7"/>
    <sheet name="Tabel 13" sheetId="8" r:id="rId8"/>
    <sheet name="Tabel 19" sheetId="9" r:id="rId9"/>
    <sheet name="Tabel 20" sheetId="10" r:id="rId10"/>
    <sheet name="Tabel 21a" sheetId="11" r:id="rId11"/>
    <sheet name="Tabel 22" sheetId="12" r:id="rId12"/>
    <sheet name="Tabel 23" sheetId="13" r:id="rId13"/>
    <sheet name="Tabel 24" sheetId="14" r:id="rId14"/>
    <sheet name="Tabel 25" sheetId="15" r:id="rId15"/>
    <sheet name="Tabel 27" sheetId="16" r:id="rId16"/>
  </sheets>
  <definedNames/>
  <calcPr fullCalcOnLoad="1"/>
</workbook>
</file>

<file path=xl/sharedStrings.xml><?xml version="1.0" encoding="utf-8"?>
<sst xmlns="http://schemas.openxmlformats.org/spreadsheetml/2006/main" count="637" uniqueCount="144">
  <si>
    <t>Tabeloversigt</t>
  </si>
  <si>
    <t>Løn til FoU</t>
  </si>
  <si>
    <t>I alt</t>
  </si>
  <si>
    <t>Højere læreanstalter</t>
  </si>
  <si>
    <t>Naturvidenskab</t>
  </si>
  <si>
    <t>Teknisk videnskab</t>
  </si>
  <si>
    <t>Sundhedsvidenskab</t>
  </si>
  <si>
    <t>Jordbrugs- og veterinærvidenskab</t>
  </si>
  <si>
    <t>Samfundsvidenskab</t>
  </si>
  <si>
    <t>Humaniora</t>
  </si>
  <si>
    <t>Universitetshospitaler</t>
  </si>
  <si>
    <t>Øvrige offentlige forskningsinstitutioner</t>
  </si>
  <si>
    <t>Sektorforskningsinstitutioner</t>
  </si>
  <si>
    <t>Private ikke-erhvervsdrivende institutioner</t>
  </si>
  <si>
    <t>Samlede FoU-omkostninger</t>
  </si>
  <si>
    <t>Forskningsråd</t>
  </si>
  <si>
    <t>Danske virksomheder</t>
  </si>
  <si>
    <t>EU</t>
  </si>
  <si>
    <t>Udenlandske virksomheder</t>
  </si>
  <si>
    <t>Antal personer, kvinder, i alt</t>
  </si>
  <si>
    <t>Antal årsværk i alt</t>
  </si>
  <si>
    <t>Antal årsværk, kvinder, i alt</t>
  </si>
  <si>
    <t>Samlede FoU omkostninger</t>
  </si>
  <si>
    <t>i alt</t>
  </si>
  <si>
    <t>Professor</t>
  </si>
  <si>
    <t>Lektor</t>
  </si>
  <si>
    <t>Adjunkt</t>
  </si>
  <si>
    <t>Post doc</t>
  </si>
  <si>
    <t>Øvr. VIP</t>
  </si>
  <si>
    <t>TAP</t>
  </si>
  <si>
    <t>Scholarship</t>
  </si>
  <si>
    <t>Københavns Universitet</t>
  </si>
  <si>
    <t>Aarhus Universitet</t>
  </si>
  <si>
    <t>Syddansk Universitet</t>
  </si>
  <si>
    <t>Roskilde Universitetscenter</t>
  </si>
  <si>
    <t>Aalborg Universitet</t>
  </si>
  <si>
    <t>DTU</t>
  </si>
  <si>
    <t>CBS (Handelshøjskolen i København)</t>
  </si>
  <si>
    <t>Øvrige institutioner</t>
  </si>
  <si>
    <t>IT-Universitetet</t>
  </si>
  <si>
    <t>Grundforskning</t>
  </si>
  <si>
    <t>Andvendt forskning</t>
  </si>
  <si>
    <t>Udviklingsarbejde</t>
  </si>
  <si>
    <t>Landbrug, skovbrug, fiskeri</t>
  </si>
  <si>
    <t>Industri, råstofudvinding</t>
  </si>
  <si>
    <t>Handel og serviceerhverv</t>
  </si>
  <si>
    <t>Produktion og fordeling af energi</t>
  </si>
  <si>
    <t>Transport og telekommunikation</t>
  </si>
  <si>
    <t>Boligforhold og fysisk planlægning</t>
  </si>
  <si>
    <t>Forebyggelse af forurening</t>
  </si>
  <si>
    <t>Identifikation og bekaempelse af forurening</t>
  </si>
  <si>
    <t>Sygdomsbekæmpelse og -forebyggelse</t>
  </si>
  <si>
    <t>Sociale forhold</t>
  </si>
  <si>
    <t>Kultur, massemedier og fritid</t>
  </si>
  <si>
    <t>Uddannelsesforhold</t>
  </si>
  <si>
    <t>Arbejdsbetingelser</t>
  </si>
  <si>
    <t>Økonomisk planlægning, off. forvaltning</t>
  </si>
  <si>
    <t>Udforskning og udnyttelse af jord og atmosfære</t>
  </si>
  <si>
    <t>Rumforskning</t>
  </si>
  <si>
    <t>Forsvar</t>
  </si>
  <si>
    <t>Jordbrugs- og veterinaervidenskab</t>
  </si>
  <si>
    <t>Humanistisk videnskab</t>
  </si>
  <si>
    <t>FoU som ikke kan fordeles</t>
  </si>
  <si>
    <t>Antal årsværk på formål i alt</t>
  </si>
  <si>
    <t>tabel 27</t>
  </si>
  <si>
    <t>Naturvidenskab, antal årsværk</t>
  </si>
  <si>
    <t>Teknisk videnskab, antal årsværk</t>
  </si>
  <si>
    <t>Sundhedsvidenskab, antal årsværk</t>
  </si>
  <si>
    <t>Jordbrugs- og veterinærvidenskab, antal årsværk</t>
  </si>
  <si>
    <t>Samfundsvidenskab, antal årsværk</t>
  </si>
  <si>
    <t>Humanistisk videnskab, antal årsværk</t>
  </si>
  <si>
    <t>1.000 kr.</t>
  </si>
  <si>
    <t>Investerings-
omkostninger 
i alt til FoU</t>
  </si>
  <si>
    <t>Udgifter til 
apparatur 
mv. til FoU</t>
  </si>
  <si>
    <t>Øvrige drifts-
omkostninger
 vedr. FoU</t>
  </si>
  <si>
    <t>Drifs-
omkostninger
 i alt til FoU</t>
  </si>
  <si>
    <t>Anlægs-
omkostninger 
til FoU</t>
  </si>
  <si>
    <t>Andel af fælles-
omkostninger, 
drift til FoU</t>
  </si>
  <si>
    <t>Andel af fælles-
omkostninger, 
anlæg til FoU</t>
  </si>
  <si>
    <t>Andel af fælles-
omkostninger, 
i alt til FoU</t>
  </si>
  <si>
    <t>Eksterne 
finansieringskilder, 
tilskud/støtte</t>
  </si>
  <si>
    <t>Eksternt 
finansieret 
FOU i alt</t>
  </si>
  <si>
    <t>Internt finansieret FoU i alt</t>
  </si>
  <si>
    <t>Eksternt finansieret FOU i alt</t>
  </si>
  <si>
    <t>Andre udenlandske kilder</t>
  </si>
  <si>
    <t>Antal personer i alt</t>
  </si>
  <si>
    <t>Sektor</t>
  </si>
  <si>
    <t>Region</t>
  </si>
  <si>
    <t>Hovedstaden</t>
  </si>
  <si>
    <t>Sjælland</t>
  </si>
  <si>
    <t>Syddanmark</t>
  </si>
  <si>
    <t>Midtjylland</t>
  </si>
  <si>
    <t>Nordjylland</t>
  </si>
  <si>
    <t>heraf kvinder</t>
  </si>
  <si>
    <t>Hovedfag</t>
  </si>
  <si>
    <t>Antal personer 
under 35 år</t>
  </si>
  <si>
    <t>Antal personer 
udenlandske statsborgere</t>
  </si>
  <si>
    <t>Eksterne finansieringskilder, tilskud/støtte</t>
  </si>
  <si>
    <t>Eksterne finansieringskilder, indtægtsdækket virksomhed</t>
  </si>
  <si>
    <t>Institutioner under universitetsloven</t>
  </si>
  <si>
    <t>Universitets-
hospitaler</t>
  </si>
  <si>
    <t>Sektorforsknings-
institutioner</t>
  </si>
  <si>
    <t>Højere 
læreanstalter</t>
  </si>
  <si>
    <t>Øvrige 
offentlige 
forsknings-
institutioner</t>
  </si>
  <si>
    <t>Private 
ikke-
erhvervsdrivende 
institutioner</t>
  </si>
  <si>
    <t>Jordbrugs- og 
veterinærvidenskab</t>
  </si>
  <si>
    <t>Organisationer 
og fonde</t>
  </si>
  <si>
    <t>Andre 
statslige midler</t>
  </si>
  <si>
    <t>Andre 
offentlige midler</t>
  </si>
  <si>
    <t>Eksterne 
finansieringskilder, indtægtsdækket
 virksomhed</t>
  </si>
  <si>
    <t>Løn til 
service, FoU</t>
  </si>
  <si>
    <t>Jordbrugs0 og veterinærvidenskab</t>
  </si>
  <si>
    <t>Private ikke0erhvervsdrivende institutioner</t>
  </si>
  <si>
    <t>.</t>
  </si>
  <si>
    <t>Iindustri, råstofudvinding</t>
  </si>
  <si>
    <t>Ttransport og telekommunikation</t>
  </si>
  <si>
    <t>Identifikation og bekæmpelse af forurening</t>
  </si>
  <si>
    <t>Eksterne 
finansierings-
kilder, 
tilskud/støtte</t>
  </si>
  <si>
    <t>Eksterne 
finansierings-
kilder, 
indtægtsdækket 
virksomhed</t>
  </si>
  <si>
    <t>Samlede 
FoU-
omkostninger</t>
  </si>
  <si>
    <t>Heraf 
VIP-
årsværk</t>
  </si>
  <si>
    <t>Antal 
årsværk 
i alt</t>
  </si>
  <si>
    <t>Heraf VIP-
personale</t>
  </si>
  <si>
    <t>Antal 
personer 
i alt</t>
  </si>
  <si>
    <t>Ph.D.</t>
  </si>
  <si>
    <t>Samlede FoU-
omkostninger</t>
  </si>
  <si>
    <t>Fou-årsværk, Ph.D.</t>
  </si>
  <si>
    <t>Fou-personale, Ph.D.</t>
  </si>
  <si>
    <t>Tabel 1 (2007) FoU-omkostninger fordelt på sektor, hovedområde og udgiftsart, 1.000 kr.</t>
  </si>
  <si>
    <t>Tabel 2 (2007) FoU-omkostninger fordelt på sektor, hovedområde og finansieringsform, 1.000 kr.</t>
  </si>
  <si>
    <t>Tabel 3 (2007) Internt fanansierede FoU-omkostninger fordelt på sektor, hovedområde og finansieringsform, 1.000 kr.</t>
  </si>
  <si>
    <t>Tabel 4 (2007) Eksternt fanansierede FoU-omkostninger fordelt på sektor, hovedområde og finansieringsform, 1.000 kr.</t>
  </si>
  <si>
    <t>Tabel 5 (2007) FoU personale, FoU årsværk og FoU omkostninger fordelt på hovedområde og region. Antal årsværk og 1.000 kr.</t>
  </si>
  <si>
    <t>Tabel 6 (2007) FoU personale og FoU årsværk fordelt på sektor, hovedområde og personalekategori. Antal personer og antal årsværk</t>
  </si>
  <si>
    <t>Tabel 13 (2007) FoU personale og FoU årsværk udført af personale på højere læreanstalter under universitetsloven fordelt på institution og stillingskategori. Antal årsværk</t>
  </si>
  <si>
    <t>Tabel 19 (2007) Ph.D stipendiater opdelt på køn fordelt på sektor og hovedområde. Antal personer og FoU årsværk.</t>
  </si>
  <si>
    <t xml:space="preserve">Tabel 20 (2007) Personer under 35 år og udenlandske statsborgere fordelt på sektor og hovedområde. Antal personer </t>
  </si>
  <si>
    <t>Tabel 21a (2007) FoU personale, FoU årsværk og FoU omkostninger for institutioner under universitetsloven. Fou ansatte, antal årsværk og 1.000 kr.</t>
  </si>
  <si>
    <t>Tabel 22 (2007) FoU årsværk fordelt på sektor, hovedområde og forskningsart. Antal årsværk</t>
  </si>
  <si>
    <t>Tabel 23 (2007) FoU omkostninger fordelt på sektor, hovedområde og forskningsart. 1.000 kr.</t>
  </si>
  <si>
    <t>Tabel 24 (2007) FoU årsværk fordelt på formål og sektor. Årsværk</t>
  </si>
  <si>
    <t>Tabel 25 (2007) FoU årsværk fordelt på formål og hovedområde. Årsværk og pct.</t>
  </si>
  <si>
    <t>Tabel 27 (2007) FoU årsværk fordelt på enhedernes primære hovedområde og på hovedområde ud fra deres fagfordeling. Antal årsværk</t>
  </si>
  <si>
    <t>Tabel 19 (2007) Ph.D. stipendiater opdelt på køn fordelt på sektor og hovedområde. Antal personer og FoU årsværk.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</si>
</sst>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2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1" fillId="0" borderId="0" xfId="19" applyBorder="1" applyAlignment="1">
      <alignment horizontal="left"/>
    </xf>
    <xf numFmtId="0" fontId="1" fillId="0" borderId="0" xfId="19" applyAlignment="1">
      <alignment/>
    </xf>
    <xf numFmtId="0" fontId="1" fillId="0" borderId="0" xfId="19" applyFill="1" applyAlignment="1">
      <alignment/>
    </xf>
    <xf numFmtId="0" fontId="0" fillId="0" borderId="4" xfId="0" applyBorder="1" applyAlignment="1">
      <alignment horizontal="centerContinuous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3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4" xfId="0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Continuous" wrapText="1"/>
    </xf>
    <xf numFmtId="0" fontId="4" fillId="0" borderId="0" xfId="0" applyFont="1" applyFill="1" applyAlignment="1">
      <alignment horizontal="right"/>
    </xf>
    <xf numFmtId="0" fontId="4" fillId="0" borderId="2" xfId="0" applyFont="1" applyBorder="1" applyAlignment="1">
      <alignment horizontal="right" wrapText="1"/>
    </xf>
    <xf numFmtId="3" fontId="0" fillId="0" borderId="0" xfId="0" applyNumberFormat="1" applyBorder="1" applyAlignment="1">
      <alignment horizontal="left" readingOrder="1"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6" sqref="A16:IV16"/>
    </sheetView>
  </sheetViews>
  <sheetFormatPr defaultColWidth="9.140625" defaultRowHeight="12.75"/>
  <cols>
    <col min="1" max="1" width="164.00390625" style="0" bestFit="1" customWidth="1"/>
  </cols>
  <sheetData>
    <row r="1" ht="12.75">
      <c r="A1" s="3" t="s">
        <v>0</v>
      </c>
    </row>
    <row r="2" ht="12.75">
      <c r="A2" s="12" t="s">
        <v>128</v>
      </c>
    </row>
    <row r="3" ht="12.75">
      <c r="A3" s="13" t="s">
        <v>129</v>
      </c>
    </row>
    <row r="4" ht="12.75">
      <c r="A4" s="14" t="s">
        <v>130</v>
      </c>
    </row>
    <row r="5" ht="12.75">
      <c r="A5" s="13" t="s">
        <v>131</v>
      </c>
    </row>
    <row r="6" ht="12.75">
      <c r="A6" s="13" t="s">
        <v>132</v>
      </c>
    </row>
    <row r="7" ht="12.75">
      <c r="A7" s="13" t="s">
        <v>133</v>
      </c>
    </row>
    <row r="8" ht="12.75">
      <c r="A8" s="12" t="s">
        <v>134</v>
      </c>
    </row>
    <row r="9" ht="12.75">
      <c r="A9" s="12" t="s">
        <v>135</v>
      </c>
    </row>
    <row r="10" ht="12.75">
      <c r="A10" s="12" t="s">
        <v>136</v>
      </c>
    </row>
    <row r="11" ht="12.75">
      <c r="A11" s="13" t="s">
        <v>137</v>
      </c>
    </row>
    <row r="12" ht="12.75">
      <c r="A12" s="13" t="s">
        <v>138</v>
      </c>
    </row>
    <row r="13" ht="12.75">
      <c r="A13" s="13" t="s">
        <v>139</v>
      </c>
    </row>
    <row r="14" ht="12.75">
      <c r="A14" s="13" t="s">
        <v>140</v>
      </c>
    </row>
    <row r="15" ht="12.75">
      <c r="A15" s="12" t="s">
        <v>141</v>
      </c>
    </row>
    <row r="16" ht="12.75">
      <c r="A16" s="12" t="s">
        <v>142</v>
      </c>
    </row>
  </sheetData>
  <hyperlinks>
    <hyperlink ref="A2" location="'Tabel 1'!A1" display="Tabel 1 (2008) FoU-omkostninger fordelt på sektor, hovedområde og udgiftsart, 1.000 kr."/>
    <hyperlink ref="A3" location="'Tabel 2'!A1" display="Tabel 2 (2008) FoU-omkostninger fordelt på sektor, hovedområde og finansieringsform, 1.000 kr."/>
    <hyperlink ref="A4" location="'Tabel 3'!A1" display="Tabel 3 (2008) Internt fanansierede FoU-omkostninger fordelt på sektor, hovedområde og finansieringsform, 1.000 kr."/>
    <hyperlink ref="A5" location="'Tabel 4'!A1" display="Tabel 4 (2008) Eksternt fanansierede FoU-omkostninger fordelt på sektor, hovedområde og finansieringsform, 1.000 kr."/>
    <hyperlink ref="A6" location="'Tabel 5'!A1" display="Tabel 5 (2008) FoU personale, FoU årsværk og FoU omkostninger fordelt på hovedområde og region. Antal årsværk og 1.000 kr."/>
    <hyperlink ref="A7" location="'Tabel 6'!A1" display="Tabel 6 (2008) FoU personale og FoU årsværk fordelt på sektor, hovedområde, personalekategori og køn. Antal personer og antal årsværk"/>
    <hyperlink ref="A8" location="'Tabel 13'!A1" display="Tabel 13 (2008) FoU personale og FoU årsværk udført af personale på højere læreanstalter under universitetsloven fordelt på institution, stillingskategori og køn. Antal personer og antal årsværk"/>
    <hyperlink ref="A9" location="'Tabel 19'!A1" display="Tabel 19 (2008) Ph.D stipendiater opdelt på køn fordelt på sektor og hovedområde. Antal personer og FoU årsværk."/>
    <hyperlink ref="A10" location="'Tabel 20'!A1" display="Tabel 20 (2008) Personer under 35 år og udenlandske statsborgere fordelt på sektor og hovedområde. Antal personer "/>
    <hyperlink ref="A11" location="'Tabel 21a'!A1" display="Tabel 21a (2008) FoU personale, FoU årsværk og FoU omkostninger for institutioner under universitetsloven. Fou ansatte, antal årsværk og 1.000 kr."/>
    <hyperlink ref="A12" location="'Tabel 22'!A1" display="Tabel 22 (2008) FoU årsværk fordelt på sektor, hovedområde og forskningsart. Antal årsværk"/>
    <hyperlink ref="A13" location="'Tabel 23'!A1" display="Tabel 23 (2008) FoU omkostninger fordelt på sektor, hovedområde og forskningsart. 1.000 kr."/>
    <hyperlink ref="A14" location="'Tabel 24'!A1" display="Tabel 24 (2008) FoU årsværk fordelt på formål og sektor. Årsværk"/>
    <hyperlink ref="A15" location="'Tabel 25'!A1" display="Tabel 25 (2008) FoU årsværk fordelt på formål og hovedområde. Årsværk og pct."/>
    <hyperlink ref="A16" location="'Tabel 27'!A1" display="Tabel 27 (2008) FoU årsværk fordelt på enhedernes primære hovedområde og på hovedområde ud fra deres fagfordeling. Antal årsværk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IV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8.421875" style="0" bestFit="1" customWidth="1"/>
    <col min="4" max="4" width="22.7109375" style="0" bestFit="1" customWidth="1"/>
  </cols>
  <sheetData>
    <row r="1" ht="13.5" thickBot="1">
      <c r="A1" s="47" t="s">
        <v>136</v>
      </c>
    </row>
    <row r="2" spans="1:4" ht="26.25" thickTop="1">
      <c r="A2" s="17"/>
      <c r="B2" s="18"/>
      <c r="C2" s="28" t="s">
        <v>95</v>
      </c>
      <c r="D2" s="28" t="s">
        <v>96</v>
      </c>
    </row>
    <row r="3" spans="1:4" ht="12.75">
      <c r="A3" s="16"/>
      <c r="B3" s="19"/>
      <c r="C3" s="19"/>
      <c r="D3" s="19"/>
    </row>
    <row r="4" spans="1:4" ht="12.75">
      <c r="A4" s="7" t="s">
        <v>86</v>
      </c>
      <c r="B4" s="7" t="s">
        <v>94</v>
      </c>
      <c r="C4" s="8"/>
      <c r="D4" s="8"/>
    </row>
    <row r="5" spans="1:4" ht="12.75">
      <c r="A5" s="1" t="s">
        <v>3</v>
      </c>
      <c r="C5" s="48">
        <f>C6+C7+C8+C9+C10+C11</f>
        <v>6783</v>
      </c>
      <c r="D5" s="48">
        <f>D6+D7+D8+D9+D10+D11</f>
        <v>2269</v>
      </c>
    </row>
    <row r="6" spans="1:4" ht="12.75">
      <c r="A6" s="1"/>
      <c r="B6" s="1" t="s">
        <v>4</v>
      </c>
      <c r="C6" s="2">
        <v>2030</v>
      </c>
      <c r="D6" s="2">
        <v>761</v>
      </c>
    </row>
    <row r="7" spans="1:4" ht="12.75">
      <c r="A7" s="1"/>
      <c r="B7" s="1" t="s">
        <v>5</v>
      </c>
      <c r="C7" s="2">
        <v>1280</v>
      </c>
      <c r="D7" s="2">
        <v>684</v>
      </c>
    </row>
    <row r="8" spans="1:4" ht="12.75">
      <c r="A8" s="1"/>
      <c r="B8" s="1" t="s">
        <v>6</v>
      </c>
      <c r="C8" s="2">
        <v>1069</v>
      </c>
      <c r="D8" s="2">
        <v>312</v>
      </c>
    </row>
    <row r="9" spans="1:4" ht="12.75">
      <c r="A9" s="1"/>
      <c r="B9" s="1" t="s">
        <v>7</v>
      </c>
      <c r="C9" s="2">
        <v>570</v>
      </c>
      <c r="D9" s="2">
        <v>56</v>
      </c>
    </row>
    <row r="10" spans="1:4" ht="12.75">
      <c r="A10" s="1"/>
      <c r="B10" s="1" t="s">
        <v>8</v>
      </c>
      <c r="C10" s="2">
        <v>1147</v>
      </c>
      <c r="D10" s="2">
        <v>266</v>
      </c>
    </row>
    <row r="11" spans="1:4" ht="12.75">
      <c r="A11" s="1"/>
      <c r="B11" s="1" t="s">
        <v>9</v>
      </c>
      <c r="C11" s="2">
        <v>687</v>
      </c>
      <c r="D11" s="2">
        <v>190</v>
      </c>
    </row>
    <row r="12" spans="1:4" ht="12.75">
      <c r="A12" s="1" t="s">
        <v>10</v>
      </c>
      <c r="B12" s="1"/>
      <c r="C12" s="30">
        <f>C13+C14+C15+C16</f>
        <v>984</v>
      </c>
      <c r="D12" s="30">
        <f>D13+D14+D15+D16</f>
        <v>146</v>
      </c>
    </row>
    <row r="13" spans="1:4" ht="12.75">
      <c r="A13" s="1"/>
      <c r="B13" s="1" t="s">
        <v>4</v>
      </c>
      <c r="C13" s="2">
        <v>26</v>
      </c>
      <c r="D13" s="2">
        <v>2</v>
      </c>
    </row>
    <row r="14" spans="1:4" ht="12.75">
      <c r="A14" s="1"/>
      <c r="B14" s="1" t="s">
        <v>5</v>
      </c>
      <c r="C14" s="2">
        <v>0</v>
      </c>
      <c r="D14" s="2">
        <v>0</v>
      </c>
    </row>
    <row r="15" spans="1:4" ht="12.75">
      <c r="A15" s="1"/>
      <c r="B15" s="1" t="s">
        <v>6</v>
      </c>
      <c r="C15" s="2">
        <v>954</v>
      </c>
      <c r="D15" s="2">
        <v>144</v>
      </c>
    </row>
    <row r="16" spans="1:4" ht="12.75">
      <c r="A16" s="1"/>
      <c r="B16" s="1" t="s">
        <v>8</v>
      </c>
      <c r="C16" s="2">
        <v>4</v>
      </c>
      <c r="D16" s="2">
        <v>0</v>
      </c>
    </row>
    <row r="17" spans="1:4" ht="12.75">
      <c r="A17" s="1" t="s">
        <v>11</v>
      </c>
      <c r="B17" s="1"/>
      <c r="C17" s="30">
        <f>C18+C19+C20+C21</f>
        <v>134</v>
      </c>
      <c r="D17" s="30">
        <f>D18+D19+D20+D21</f>
        <v>24</v>
      </c>
    </row>
    <row r="18" spans="1:4" ht="12.75">
      <c r="A18" s="1"/>
      <c r="B18" s="1" t="s">
        <v>4</v>
      </c>
      <c r="C18" s="2">
        <v>3</v>
      </c>
      <c r="D18" s="2">
        <v>0</v>
      </c>
    </row>
    <row r="19" spans="1:4" ht="12.75">
      <c r="A19" s="1"/>
      <c r="B19" s="1" t="s">
        <v>6</v>
      </c>
      <c r="C19" s="2">
        <v>28</v>
      </c>
      <c r="D19" s="2">
        <v>3</v>
      </c>
    </row>
    <row r="20" spans="1:4" ht="12.75">
      <c r="A20" s="1"/>
      <c r="B20" s="1" t="s">
        <v>8</v>
      </c>
      <c r="C20" s="2">
        <v>37</v>
      </c>
      <c r="D20" s="2">
        <v>15</v>
      </c>
    </row>
    <row r="21" spans="1:4" ht="12.75">
      <c r="A21" s="1"/>
      <c r="B21" s="1" t="s">
        <v>9</v>
      </c>
      <c r="C21" s="2">
        <v>66</v>
      </c>
      <c r="D21" s="2">
        <v>6</v>
      </c>
    </row>
    <row r="22" spans="1:4" ht="12.75">
      <c r="A22" s="1" t="s">
        <v>12</v>
      </c>
      <c r="B22" s="1"/>
      <c r="C22" s="30">
        <f>C23+C24+C25+C26+C27</f>
        <v>248</v>
      </c>
      <c r="D22" s="30">
        <f>D23+D24+D25+D26+D27</f>
        <v>37</v>
      </c>
    </row>
    <row r="23" spans="1:4" ht="12.75">
      <c r="A23" s="1"/>
      <c r="B23" s="1" t="s">
        <v>4</v>
      </c>
      <c r="C23" s="2">
        <v>64</v>
      </c>
      <c r="D23" s="2">
        <v>21</v>
      </c>
    </row>
    <row r="24" spans="1:4" ht="12.75">
      <c r="A24" s="1"/>
      <c r="B24" s="1" t="s">
        <v>5</v>
      </c>
      <c r="C24" s="2">
        <v>28</v>
      </c>
      <c r="D24" s="2">
        <v>4</v>
      </c>
    </row>
    <row r="25" spans="1:4" ht="12.75">
      <c r="A25" s="1"/>
      <c r="B25" s="1" t="s">
        <v>6</v>
      </c>
      <c r="C25" s="2">
        <v>1</v>
      </c>
      <c r="D25" s="2">
        <v>1</v>
      </c>
    </row>
    <row r="26" spans="1:4" ht="12.75">
      <c r="A26" s="1"/>
      <c r="B26" s="1" t="s">
        <v>8</v>
      </c>
      <c r="C26" s="2">
        <v>141</v>
      </c>
      <c r="D26" s="2">
        <v>10</v>
      </c>
    </row>
    <row r="27" spans="1:4" ht="12.75">
      <c r="A27" s="1"/>
      <c r="B27" s="1" t="s">
        <v>9</v>
      </c>
      <c r="C27" s="2">
        <v>14</v>
      </c>
      <c r="D27" s="2">
        <v>1</v>
      </c>
    </row>
    <row r="28" spans="1:4" ht="12.75">
      <c r="A28" s="1" t="s">
        <v>112</v>
      </c>
      <c r="B28" s="1"/>
      <c r="C28" s="30">
        <f>C29+C30</f>
        <v>133</v>
      </c>
      <c r="D28" s="30">
        <f>D29+D30</f>
        <v>45</v>
      </c>
    </row>
    <row r="29" spans="1:4" ht="12.75">
      <c r="A29" s="1"/>
      <c r="B29" s="1" t="s">
        <v>6</v>
      </c>
      <c r="C29" s="2">
        <v>125</v>
      </c>
      <c r="D29" s="2">
        <v>40</v>
      </c>
    </row>
    <row r="30" spans="1:4" ht="12.75">
      <c r="A30" s="1"/>
      <c r="B30" s="1" t="s">
        <v>8</v>
      </c>
      <c r="C30" s="2">
        <v>8</v>
      </c>
      <c r="D30" s="2">
        <v>5</v>
      </c>
    </row>
    <row r="31" spans="2:4" ht="12.75">
      <c r="B31" s="1"/>
      <c r="C31" s="2"/>
      <c r="D31" s="2"/>
    </row>
    <row r="32" spans="1:4" ht="12.75">
      <c r="A32" s="9" t="s">
        <v>94</v>
      </c>
      <c r="B32" s="9"/>
      <c r="C32" s="2"/>
      <c r="D32" s="2"/>
    </row>
    <row r="33" spans="1:4" ht="12.75">
      <c r="A33" s="1" t="s">
        <v>4</v>
      </c>
      <c r="B33" s="1"/>
      <c r="C33" s="2">
        <v>2123</v>
      </c>
      <c r="D33" s="2">
        <v>784</v>
      </c>
    </row>
    <row r="34" spans="1:4" ht="12.75">
      <c r="A34" s="1" t="s">
        <v>5</v>
      </c>
      <c r="B34" s="1"/>
      <c r="C34" s="2">
        <v>1308</v>
      </c>
      <c r="D34" s="2">
        <v>688</v>
      </c>
    </row>
    <row r="35" spans="1:4" ht="12.75">
      <c r="A35" s="1" t="s">
        <v>6</v>
      </c>
      <c r="B35" s="1"/>
      <c r="C35" s="2">
        <v>2177</v>
      </c>
      <c r="D35" s="2">
        <v>500</v>
      </c>
    </row>
    <row r="36" spans="1:4" ht="12.75">
      <c r="A36" s="1" t="s">
        <v>7</v>
      </c>
      <c r="B36" s="1"/>
      <c r="C36" s="2">
        <v>570</v>
      </c>
      <c r="D36" s="2">
        <v>56</v>
      </c>
    </row>
    <row r="37" spans="1:4" ht="12.75">
      <c r="A37" s="1" t="s">
        <v>8</v>
      </c>
      <c r="B37" s="1"/>
      <c r="C37" s="2">
        <v>1337</v>
      </c>
      <c r="D37" s="2">
        <v>296</v>
      </c>
    </row>
    <row r="38" spans="1:4" ht="12.75">
      <c r="A38" s="1" t="s">
        <v>9</v>
      </c>
      <c r="B38" s="1"/>
      <c r="C38" s="2">
        <v>767</v>
      </c>
      <c r="D38" s="2">
        <v>197</v>
      </c>
    </row>
    <row r="39" spans="1:4" ht="13.5" thickBot="1">
      <c r="A39" s="33" t="s">
        <v>2</v>
      </c>
      <c r="B39" s="33"/>
      <c r="C39" s="29">
        <f>SUM(C33:C38)</f>
        <v>8282</v>
      </c>
      <c r="D39" s="29">
        <f>SUM(D33:D38)</f>
        <v>2521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"/>
    </sheetView>
  </sheetViews>
  <sheetFormatPr defaultColWidth="9.140625" defaultRowHeight="12.75"/>
  <cols>
    <col min="1" max="1" width="34.28125" style="0" bestFit="1" customWidth="1"/>
    <col min="2" max="2" width="16.8515625" style="0" customWidth="1"/>
    <col min="3" max="3" width="16.140625" style="0" bestFit="1" customWidth="1"/>
    <col min="4" max="4" width="2.7109375" style="0" customWidth="1"/>
    <col min="5" max="5" width="24.421875" style="0" bestFit="1" customWidth="1"/>
    <col min="6" max="6" width="25.8515625" style="0" customWidth="1"/>
    <col min="7" max="7" width="26.28125" style="0" customWidth="1"/>
    <col min="8" max="8" width="19.00390625" style="0" customWidth="1"/>
  </cols>
  <sheetData>
    <row r="1" ht="13.5" thickBot="1">
      <c r="A1" s="47" t="s">
        <v>137</v>
      </c>
    </row>
    <row r="2" spans="1:8" ht="26.25" thickTop="1">
      <c r="A2" s="4"/>
      <c r="B2" s="5" t="s">
        <v>85</v>
      </c>
      <c r="C2" s="5" t="s">
        <v>20</v>
      </c>
      <c r="D2" s="5"/>
      <c r="E2" s="5" t="s">
        <v>14</v>
      </c>
      <c r="F2" s="5" t="s">
        <v>97</v>
      </c>
      <c r="G2" s="5" t="s">
        <v>98</v>
      </c>
      <c r="H2" s="5" t="s">
        <v>83</v>
      </c>
    </row>
    <row r="3" spans="1:8" ht="12.75">
      <c r="A3" s="1"/>
      <c r="B3" s="6"/>
      <c r="C3" s="6"/>
      <c r="D3" s="6"/>
      <c r="E3" s="52" t="s">
        <v>71</v>
      </c>
      <c r="F3" s="52"/>
      <c r="G3" s="52"/>
      <c r="H3" s="52"/>
    </row>
    <row r="4" spans="1:8" ht="12.75">
      <c r="A4" s="43" t="s">
        <v>99</v>
      </c>
      <c r="B4" s="8"/>
      <c r="C4" s="8"/>
      <c r="D4" s="2"/>
      <c r="E4" s="8"/>
      <c r="F4" s="8"/>
      <c r="G4" s="8"/>
      <c r="H4" s="8"/>
    </row>
    <row r="5" spans="1:8" ht="12.75">
      <c r="A5" s="1" t="s">
        <v>31</v>
      </c>
      <c r="B5" s="2">
        <v>5611</v>
      </c>
      <c r="C5" s="2">
        <v>3860.7</v>
      </c>
      <c r="D5" s="2"/>
      <c r="E5" s="2">
        <v>3337037</v>
      </c>
      <c r="F5" s="2">
        <v>960353</v>
      </c>
      <c r="G5" s="2">
        <v>30601</v>
      </c>
      <c r="H5" s="2">
        <v>990954</v>
      </c>
    </row>
    <row r="6" spans="1:8" ht="12.75">
      <c r="A6" s="1" t="s">
        <v>32</v>
      </c>
      <c r="B6" s="2">
        <v>4771</v>
      </c>
      <c r="C6" s="2">
        <v>2744.82</v>
      </c>
      <c r="D6" s="2"/>
      <c r="E6" s="2">
        <v>2421794</v>
      </c>
      <c r="F6" s="2">
        <v>1055809</v>
      </c>
      <c r="G6" s="2">
        <v>33027</v>
      </c>
      <c r="H6" s="2">
        <v>1088836</v>
      </c>
    </row>
    <row r="7" spans="1:8" ht="12.75">
      <c r="A7" s="1" t="s">
        <v>33</v>
      </c>
      <c r="B7" s="2">
        <v>1598</v>
      </c>
      <c r="C7" s="2">
        <v>976</v>
      </c>
      <c r="D7" s="2"/>
      <c r="E7" s="2">
        <v>1092141</v>
      </c>
      <c r="F7" s="2">
        <v>345412</v>
      </c>
      <c r="G7" s="2">
        <v>5190</v>
      </c>
      <c r="H7" s="2">
        <v>350602</v>
      </c>
    </row>
    <row r="8" spans="1:8" ht="12.75">
      <c r="A8" s="1" t="s">
        <v>34</v>
      </c>
      <c r="B8" s="2">
        <v>605</v>
      </c>
      <c r="C8" s="2">
        <v>261.8</v>
      </c>
      <c r="D8" s="2"/>
      <c r="E8" s="2">
        <v>273621</v>
      </c>
      <c r="F8" s="2">
        <v>60537</v>
      </c>
      <c r="G8" s="2">
        <v>1137</v>
      </c>
      <c r="H8" s="2">
        <v>61674</v>
      </c>
    </row>
    <row r="9" spans="1:8" ht="12.75">
      <c r="A9" s="1" t="s">
        <v>35</v>
      </c>
      <c r="B9" s="2">
        <v>1900</v>
      </c>
      <c r="C9" s="2">
        <v>923.7</v>
      </c>
      <c r="D9" s="2"/>
      <c r="E9" s="2">
        <v>927913</v>
      </c>
      <c r="F9" s="2">
        <v>175521</v>
      </c>
      <c r="G9" s="2">
        <v>14076</v>
      </c>
      <c r="H9" s="2">
        <v>189597</v>
      </c>
    </row>
    <row r="10" spans="1:8" ht="12.75">
      <c r="A10" s="1" t="s">
        <v>36</v>
      </c>
      <c r="B10" s="2">
        <v>3378</v>
      </c>
      <c r="C10" s="2">
        <v>2069</v>
      </c>
      <c r="D10" s="2"/>
      <c r="E10" s="2">
        <v>1490600</v>
      </c>
      <c r="F10" s="2">
        <v>881857</v>
      </c>
      <c r="G10" s="2">
        <v>154690</v>
      </c>
      <c r="H10" s="2">
        <v>1036547</v>
      </c>
    </row>
    <row r="11" spans="1:8" ht="12.75">
      <c r="A11" s="1" t="s">
        <v>37</v>
      </c>
      <c r="B11" s="2">
        <v>699</v>
      </c>
      <c r="C11" s="2">
        <v>290.9</v>
      </c>
      <c r="D11" s="2"/>
      <c r="E11" s="2">
        <v>177175</v>
      </c>
      <c r="F11" s="2">
        <v>63845</v>
      </c>
      <c r="G11" s="2">
        <v>2531</v>
      </c>
      <c r="H11" s="2">
        <v>66376</v>
      </c>
    </row>
    <row r="12" spans="1:8" ht="12.75">
      <c r="A12" s="1" t="s">
        <v>38</v>
      </c>
      <c r="B12" s="2">
        <v>8772</v>
      </c>
      <c r="C12" s="2">
        <v>4317.65</v>
      </c>
      <c r="D12" s="2"/>
      <c r="E12" s="2">
        <v>3035402.05</v>
      </c>
      <c r="F12" s="2">
        <v>1335499</v>
      </c>
      <c r="G12" s="2">
        <v>159932</v>
      </c>
      <c r="H12" s="2">
        <v>1495431</v>
      </c>
    </row>
    <row r="13" spans="1:8" ht="12.75">
      <c r="A13" s="1" t="s">
        <v>39</v>
      </c>
      <c r="B13" s="2">
        <v>69</v>
      </c>
      <c r="C13" s="2">
        <v>32.6</v>
      </c>
      <c r="D13" s="2"/>
      <c r="E13" s="2">
        <v>31885</v>
      </c>
      <c r="F13" s="2">
        <v>10401</v>
      </c>
      <c r="G13" s="2">
        <v>578</v>
      </c>
      <c r="H13" s="2">
        <v>10979</v>
      </c>
    </row>
    <row r="14" spans="1:8" ht="13.5" thickBot="1">
      <c r="A14" s="33" t="s">
        <v>2</v>
      </c>
      <c r="B14" s="29">
        <f>SUM(B5:B13)</f>
        <v>27403</v>
      </c>
      <c r="C14" s="29">
        <f aca="true" t="shared" si="0" ref="C14:H14">SUM(C5:C13)</f>
        <v>15477.17</v>
      </c>
      <c r="D14" s="29"/>
      <c r="E14" s="29">
        <f t="shared" si="0"/>
        <v>12787568.05</v>
      </c>
      <c r="F14" s="29">
        <f t="shared" si="0"/>
        <v>4889234</v>
      </c>
      <c r="G14" s="29">
        <f t="shared" si="0"/>
        <v>401762</v>
      </c>
      <c r="H14" s="29">
        <f t="shared" si="0"/>
        <v>5290996</v>
      </c>
    </row>
  </sheetData>
  <mergeCells count="1">
    <mergeCell ref="E3:H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IV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57421875" style="0" bestFit="1" customWidth="1"/>
    <col min="4" max="4" width="16.7109375" style="0" bestFit="1" customWidth="1"/>
    <col min="5" max="5" width="15.421875" style="0" bestFit="1" customWidth="1"/>
    <col min="6" max="6" width="6.57421875" style="0" bestFit="1" customWidth="1"/>
  </cols>
  <sheetData>
    <row r="1" ht="13.5" thickBot="1">
      <c r="A1" s="47" t="s">
        <v>138</v>
      </c>
    </row>
    <row r="2" spans="1:6" ht="13.5" thickTop="1">
      <c r="A2" s="4"/>
      <c r="B2" s="5"/>
      <c r="C2" s="5" t="s">
        <v>40</v>
      </c>
      <c r="D2" s="5" t="s">
        <v>41</v>
      </c>
      <c r="E2" s="5" t="s">
        <v>42</v>
      </c>
      <c r="F2" s="32" t="s">
        <v>2</v>
      </c>
    </row>
    <row r="3" spans="1:6" ht="12.75">
      <c r="A3" s="20"/>
      <c r="B3" s="21"/>
      <c r="C3" s="53" t="s">
        <v>71</v>
      </c>
      <c r="D3" s="53"/>
      <c r="E3" s="53"/>
      <c r="F3" s="53"/>
    </row>
    <row r="4" spans="1:6" ht="12.75">
      <c r="A4" s="9" t="s">
        <v>86</v>
      </c>
      <c r="B4" s="9" t="s">
        <v>94</v>
      </c>
      <c r="C4" s="2"/>
      <c r="D4" s="2"/>
      <c r="E4" s="2"/>
      <c r="F4" s="2"/>
    </row>
    <row r="5" spans="1:6" ht="12.75">
      <c r="A5" s="1" t="s">
        <v>3</v>
      </c>
      <c r="C5" s="48">
        <f>C6+C7+C8+C9+C10+C11</f>
        <v>5756.789999999999</v>
      </c>
      <c r="D5" s="48">
        <f>D6+D7+D8+D9+D10+D11</f>
        <v>4451.54</v>
      </c>
      <c r="E5" s="48">
        <f>E6+E7+E8+E9+E10+E11</f>
        <v>1313.0900000000001</v>
      </c>
      <c r="F5" s="48">
        <f>F6+F7+F8+F9+F10+F11</f>
        <v>11521.419999999998</v>
      </c>
    </row>
    <row r="6" spans="1:6" ht="12.75">
      <c r="A6" s="1"/>
      <c r="B6" s="1" t="s">
        <v>4</v>
      </c>
      <c r="C6" s="2">
        <v>1983.44</v>
      </c>
      <c r="D6" s="2">
        <v>1313.89</v>
      </c>
      <c r="E6" s="2">
        <v>253.87</v>
      </c>
      <c r="F6" s="30">
        <f aca="true" t="shared" si="0" ref="F6:F11">SUM(C6:E6)</f>
        <v>3551.2</v>
      </c>
    </row>
    <row r="7" spans="1:6" ht="12.75">
      <c r="A7" s="1"/>
      <c r="B7" s="1" t="s">
        <v>5</v>
      </c>
      <c r="C7" s="2">
        <v>444.97</v>
      </c>
      <c r="D7" s="2">
        <v>898.88</v>
      </c>
      <c r="E7" s="2">
        <v>215.05</v>
      </c>
      <c r="F7" s="30">
        <f t="shared" si="0"/>
        <v>1558.8999999999999</v>
      </c>
    </row>
    <row r="8" spans="1:6" ht="12.75">
      <c r="A8" s="1"/>
      <c r="B8" s="1" t="s">
        <v>6</v>
      </c>
      <c r="C8" s="2">
        <v>1125.38</v>
      </c>
      <c r="D8" s="2">
        <v>516.5</v>
      </c>
      <c r="E8" s="2">
        <v>280.12</v>
      </c>
      <c r="F8" s="30">
        <f t="shared" si="0"/>
        <v>1922</v>
      </c>
    </row>
    <row r="9" spans="1:6" ht="12.75">
      <c r="A9" s="1"/>
      <c r="B9" s="1" t="s">
        <v>7</v>
      </c>
      <c r="C9" s="2">
        <v>459.23</v>
      </c>
      <c r="D9" s="2">
        <v>802.8</v>
      </c>
      <c r="E9" s="2">
        <v>177.47</v>
      </c>
      <c r="F9" s="30">
        <f t="shared" si="0"/>
        <v>1439.5</v>
      </c>
    </row>
    <row r="10" spans="1:6" ht="12.75">
      <c r="A10" s="1"/>
      <c r="B10" s="1" t="s">
        <v>8</v>
      </c>
      <c r="C10" s="2">
        <v>906.21</v>
      </c>
      <c r="D10" s="2">
        <v>702.25</v>
      </c>
      <c r="E10" s="2">
        <v>272.96</v>
      </c>
      <c r="F10" s="30">
        <f t="shared" si="0"/>
        <v>1881.42</v>
      </c>
    </row>
    <row r="11" spans="1:6" ht="12.75">
      <c r="A11" s="1"/>
      <c r="B11" s="1" t="s">
        <v>9</v>
      </c>
      <c r="C11" s="2">
        <v>837.56</v>
      </c>
      <c r="D11" s="2">
        <v>217.22</v>
      </c>
      <c r="E11" s="2">
        <v>113.62</v>
      </c>
      <c r="F11" s="30">
        <f t="shared" si="0"/>
        <v>1168.4</v>
      </c>
    </row>
    <row r="12" spans="1:6" ht="12.75">
      <c r="A12" s="1" t="s">
        <v>10</v>
      </c>
      <c r="B12" s="1"/>
      <c r="C12" s="30">
        <f>C14+C15+C16</f>
        <v>696.8000000000001</v>
      </c>
      <c r="D12" s="30">
        <f>D14+D15+D16</f>
        <v>1144.9300000000003</v>
      </c>
      <c r="E12" s="30">
        <f>E14+E15+E16</f>
        <v>482.11</v>
      </c>
      <c r="F12" s="30">
        <f>F14+F15+F16</f>
        <v>2323.8400000000006</v>
      </c>
    </row>
    <row r="13" spans="1:6" ht="12.75">
      <c r="A13" s="1"/>
      <c r="B13" s="1" t="s">
        <v>4</v>
      </c>
      <c r="C13" s="2">
        <v>8.79</v>
      </c>
      <c r="D13" s="2">
        <v>19.65</v>
      </c>
      <c r="E13" s="2">
        <v>18.86</v>
      </c>
      <c r="F13" s="30">
        <f>SUM(C13:E13)</f>
        <v>47.3</v>
      </c>
    </row>
    <row r="14" spans="1:6" ht="12.75">
      <c r="A14" s="1"/>
      <c r="B14" s="1" t="s">
        <v>5</v>
      </c>
      <c r="C14" s="2">
        <v>0</v>
      </c>
      <c r="D14" s="2">
        <v>0.67</v>
      </c>
      <c r="E14" s="2">
        <v>1.12</v>
      </c>
      <c r="F14" s="30">
        <f>SUM(C14:E14)</f>
        <v>1.79</v>
      </c>
    </row>
    <row r="15" spans="1:6" ht="12.75">
      <c r="A15" s="1"/>
      <c r="B15" s="1" t="s">
        <v>6</v>
      </c>
      <c r="C15" s="2">
        <v>693.36</v>
      </c>
      <c r="D15" s="2">
        <v>1142.38</v>
      </c>
      <c r="E15" s="2">
        <v>480.05</v>
      </c>
      <c r="F15" s="30">
        <f>SUM(C15:E15)</f>
        <v>2315.7900000000004</v>
      </c>
    </row>
    <row r="16" spans="1:6" ht="12.75">
      <c r="A16" s="1"/>
      <c r="B16" s="1" t="s">
        <v>8</v>
      </c>
      <c r="C16" s="2">
        <v>3.44</v>
      </c>
      <c r="D16" s="2">
        <v>1.88</v>
      </c>
      <c r="E16" s="2">
        <v>0.94</v>
      </c>
      <c r="F16" s="30">
        <f>SUM(C16:E16)</f>
        <v>6.26</v>
      </c>
    </row>
    <row r="17" spans="1:6" ht="12.75">
      <c r="A17" s="1" t="s">
        <v>11</v>
      </c>
      <c r="B17" s="1"/>
      <c r="C17" s="30">
        <f>C18+C19+C20+C21</f>
        <v>200.14</v>
      </c>
      <c r="D17" s="30">
        <f>D18+D19+D20+D21</f>
        <v>288.76</v>
      </c>
      <c r="E17" s="30">
        <f>E18+E19+E20+E21</f>
        <v>164.34</v>
      </c>
      <c r="F17" s="30">
        <f>F18+F19+F20+F21</f>
        <v>653.24</v>
      </c>
    </row>
    <row r="18" spans="1:6" ht="12.75">
      <c r="A18" s="1"/>
      <c r="B18" s="1" t="s">
        <v>4</v>
      </c>
      <c r="C18" s="2">
        <v>6.39</v>
      </c>
      <c r="D18" s="2">
        <v>0.71</v>
      </c>
      <c r="E18" s="2">
        <v>0</v>
      </c>
      <c r="F18" s="30">
        <f>SUM(C18:E18)</f>
        <v>7.1</v>
      </c>
    </row>
    <row r="19" spans="1:6" ht="12.75">
      <c r="A19" s="1"/>
      <c r="B19" s="1" t="s">
        <v>6</v>
      </c>
      <c r="C19" s="2">
        <v>72.32</v>
      </c>
      <c r="D19" s="2">
        <v>103.12</v>
      </c>
      <c r="E19" s="2">
        <v>98.8</v>
      </c>
      <c r="F19" s="30">
        <f>SUM(C19:E19)</f>
        <v>274.24</v>
      </c>
    </row>
    <row r="20" spans="1:6" ht="12.75">
      <c r="A20" s="1"/>
      <c r="B20" s="1" t="s">
        <v>8</v>
      </c>
      <c r="C20" s="2">
        <v>15.14</v>
      </c>
      <c r="D20" s="2">
        <v>113.21</v>
      </c>
      <c r="E20" s="2">
        <v>30.85</v>
      </c>
      <c r="F20" s="30">
        <f>SUM(C20:E20)</f>
        <v>159.2</v>
      </c>
    </row>
    <row r="21" spans="1:6" ht="12.75">
      <c r="A21" s="1"/>
      <c r="B21" s="1" t="s">
        <v>9</v>
      </c>
      <c r="C21" s="2">
        <v>106.29</v>
      </c>
      <c r="D21" s="2">
        <v>71.72</v>
      </c>
      <c r="E21" s="2">
        <v>34.69</v>
      </c>
      <c r="F21" s="30">
        <f>SUM(C21:E21)</f>
        <v>212.7</v>
      </c>
    </row>
    <row r="22" spans="1:6" ht="12.75">
      <c r="A22" s="1" t="s">
        <v>12</v>
      </c>
      <c r="B22" s="1"/>
      <c r="C22" s="30">
        <f>C23+C24+C25+C26+C27</f>
        <v>85.64</v>
      </c>
      <c r="D22" s="30">
        <f>D23+D24+D25+D26+D27</f>
        <v>393.92</v>
      </c>
      <c r="E22" s="30">
        <f>E23+E24+E25+E26+E27</f>
        <v>175.43</v>
      </c>
      <c r="F22" s="30">
        <f>F23+F24+F25+F26+F27</f>
        <v>654.99</v>
      </c>
    </row>
    <row r="23" spans="1:6" ht="12.75">
      <c r="A23" s="1"/>
      <c r="B23" s="1" t="s">
        <v>4</v>
      </c>
      <c r="C23" s="2">
        <v>25.46</v>
      </c>
      <c r="D23" s="2">
        <v>126.72</v>
      </c>
      <c r="E23" s="2">
        <v>34.92</v>
      </c>
      <c r="F23" s="30">
        <f>SUM(C23:E23)</f>
        <v>187.10000000000002</v>
      </c>
    </row>
    <row r="24" spans="1:6" ht="12.75">
      <c r="A24" s="1"/>
      <c r="B24" s="1" t="s">
        <v>5</v>
      </c>
      <c r="C24" s="2">
        <v>0</v>
      </c>
      <c r="D24" s="2">
        <v>85.02</v>
      </c>
      <c r="E24" s="2">
        <v>13.78</v>
      </c>
      <c r="F24" s="30">
        <f>SUM(C24:E24)</f>
        <v>98.8</v>
      </c>
    </row>
    <row r="25" spans="1:6" ht="12.75">
      <c r="A25" s="1"/>
      <c r="B25" s="1" t="s">
        <v>6</v>
      </c>
      <c r="C25" s="2">
        <v>0</v>
      </c>
      <c r="D25" s="2">
        <v>3.7</v>
      </c>
      <c r="E25" s="2">
        <v>0</v>
      </c>
      <c r="F25" s="30">
        <f>SUM(C25:E25)</f>
        <v>3.7</v>
      </c>
    </row>
    <row r="26" spans="1:6" ht="12.75">
      <c r="A26" s="1"/>
      <c r="B26" s="1" t="s">
        <v>8</v>
      </c>
      <c r="C26" s="2">
        <v>37.82</v>
      </c>
      <c r="D26" s="2">
        <v>164.8</v>
      </c>
      <c r="E26" s="2">
        <v>126.27</v>
      </c>
      <c r="F26" s="30">
        <f>SUM(C26:E26)</f>
        <v>328.89</v>
      </c>
    </row>
    <row r="27" spans="1:6" ht="12.75">
      <c r="A27" s="1"/>
      <c r="B27" s="1" t="s">
        <v>9</v>
      </c>
      <c r="C27" s="2">
        <v>22.36</v>
      </c>
      <c r="D27" s="2">
        <v>13.68</v>
      </c>
      <c r="E27" s="2">
        <v>0.46</v>
      </c>
      <c r="F27" s="30">
        <f>SUM(C27:E27)</f>
        <v>36.5</v>
      </c>
    </row>
    <row r="28" spans="1:6" ht="12.75">
      <c r="A28" s="1" t="s">
        <v>13</v>
      </c>
      <c r="B28" s="1"/>
      <c r="C28" s="30">
        <f>C29+C30+C31+C32+C33</f>
        <v>112.51</v>
      </c>
      <c r="D28" s="30">
        <f>D29+D30+D31+D32+D33</f>
        <v>63.82</v>
      </c>
      <c r="E28" s="30">
        <f>E29+E30+E31+E32+E33</f>
        <v>100.04</v>
      </c>
      <c r="F28" s="30">
        <f>F29+F30+F31+F32+F33</f>
        <v>276.36999999999995</v>
      </c>
    </row>
    <row r="29" spans="1:6" ht="12.75">
      <c r="A29" s="1"/>
      <c r="B29" s="1" t="s">
        <v>5</v>
      </c>
      <c r="C29" s="2">
        <v>0</v>
      </c>
      <c r="D29" s="2">
        <v>0</v>
      </c>
      <c r="E29" s="2">
        <v>2</v>
      </c>
      <c r="F29" s="30">
        <f>SUM(C29:E29)</f>
        <v>2</v>
      </c>
    </row>
    <row r="30" spans="1:6" ht="12.75">
      <c r="A30" s="1"/>
      <c r="B30" s="1" t="s">
        <v>6</v>
      </c>
      <c r="C30" s="2">
        <v>104.57</v>
      </c>
      <c r="D30" s="2">
        <v>31.95</v>
      </c>
      <c r="E30" s="2">
        <v>89.17</v>
      </c>
      <c r="F30" s="30">
        <f>SUM(C30:E30)</f>
        <v>225.69</v>
      </c>
    </row>
    <row r="31" spans="1:6" ht="12.75">
      <c r="A31" s="1"/>
      <c r="B31" s="1" t="s">
        <v>7</v>
      </c>
      <c r="C31" s="2">
        <v>0</v>
      </c>
      <c r="D31" s="2">
        <v>8.19</v>
      </c>
      <c r="E31" s="2">
        <v>8.19</v>
      </c>
      <c r="F31" s="30">
        <f>SUM(C31:E31)</f>
        <v>16.38</v>
      </c>
    </row>
    <row r="32" spans="1:6" ht="12.75">
      <c r="A32" s="1"/>
      <c r="B32" s="1" t="s">
        <v>8</v>
      </c>
      <c r="C32" s="2">
        <v>5.9</v>
      </c>
      <c r="D32" s="2">
        <v>22</v>
      </c>
      <c r="E32" s="2">
        <v>0</v>
      </c>
      <c r="F32" s="30">
        <f>SUM(C32:E32)</f>
        <v>27.9</v>
      </c>
    </row>
    <row r="33" spans="1:6" ht="12.75">
      <c r="A33" s="1"/>
      <c r="B33" s="1" t="s">
        <v>9</v>
      </c>
      <c r="C33" s="2">
        <v>2.04</v>
      </c>
      <c r="D33" s="2">
        <v>1.68</v>
      </c>
      <c r="E33" s="2">
        <v>0.68</v>
      </c>
      <c r="F33" s="30">
        <f>SUM(C33:E33)</f>
        <v>4.3999999999999995</v>
      </c>
    </row>
    <row r="34" spans="2:6" ht="12.75">
      <c r="B34" s="1"/>
      <c r="C34" s="2"/>
      <c r="D34" s="2"/>
      <c r="E34" s="2"/>
      <c r="F34" s="30"/>
    </row>
    <row r="35" spans="1:6" ht="12.75">
      <c r="A35" s="9" t="s">
        <v>94</v>
      </c>
      <c r="B35" s="9"/>
      <c r="C35" s="2"/>
      <c r="D35" s="2"/>
      <c r="E35" s="2"/>
      <c r="F35" s="30"/>
    </row>
    <row r="36" spans="1:6" ht="12.75">
      <c r="A36" s="1" t="s">
        <v>4</v>
      </c>
      <c r="B36" s="1"/>
      <c r="C36" s="2">
        <v>2024.08</v>
      </c>
      <c r="D36" s="2">
        <v>1460.96</v>
      </c>
      <c r="E36" s="2">
        <v>307.66</v>
      </c>
      <c r="F36" s="30">
        <f>SUM(C36:E36)</f>
        <v>3792.7</v>
      </c>
    </row>
    <row r="37" spans="1:6" ht="12.75">
      <c r="A37" s="1" t="s">
        <v>5</v>
      </c>
      <c r="B37" s="1"/>
      <c r="C37" s="2">
        <v>444.97</v>
      </c>
      <c r="D37" s="2">
        <v>984.58</v>
      </c>
      <c r="E37" s="2">
        <v>231.96</v>
      </c>
      <c r="F37" s="30">
        <f aca="true" t="shared" si="1" ref="F37:F42">SUM(C37:E37)</f>
        <v>1661.5100000000002</v>
      </c>
    </row>
    <row r="38" spans="1:6" ht="12.75">
      <c r="A38" s="1" t="s">
        <v>6</v>
      </c>
      <c r="B38" s="1"/>
      <c r="C38" s="2">
        <v>1995.63</v>
      </c>
      <c r="D38" s="2">
        <v>1797.65</v>
      </c>
      <c r="E38" s="2">
        <v>948.15</v>
      </c>
      <c r="F38" s="30">
        <f t="shared" si="1"/>
        <v>4741.43</v>
      </c>
    </row>
    <row r="39" spans="1:6" ht="12.75">
      <c r="A39" s="1" t="s">
        <v>7</v>
      </c>
      <c r="B39" s="1"/>
      <c r="C39" s="2">
        <v>459.23</v>
      </c>
      <c r="D39" s="2">
        <v>810.98</v>
      </c>
      <c r="E39" s="2">
        <v>185.66</v>
      </c>
      <c r="F39" s="30">
        <f t="shared" si="1"/>
        <v>1455.8700000000001</v>
      </c>
    </row>
    <row r="40" spans="1:6" ht="12.75">
      <c r="A40" s="1" t="s">
        <v>8</v>
      </c>
      <c r="B40" s="1"/>
      <c r="C40" s="2">
        <v>968.51</v>
      </c>
      <c r="D40" s="2">
        <v>1004.13</v>
      </c>
      <c r="E40" s="2">
        <v>431.02</v>
      </c>
      <c r="F40" s="30">
        <f t="shared" si="1"/>
        <v>2403.66</v>
      </c>
    </row>
    <row r="41" spans="1:6" ht="12.75">
      <c r="A41" s="1" t="s">
        <v>9</v>
      </c>
      <c r="B41" s="1"/>
      <c r="C41" s="2">
        <v>968.24</v>
      </c>
      <c r="D41" s="2">
        <v>304.3</v>
      </c>
      <c r="E41" s="2">
        <v>149.46</v>
      </c>
      <c r="F41" s="30">
        <f t="shared" si="1"/>
        <v>1422</v>
      </c>
    </row>
    <row r="42" spans="1:6" ht="13.5" thickBot="1">
      <c r="A42" s="33" t="s">
        <v>2</v>
      </c>
      <c r="B42" s="10"/>
      <c r="C42" s="29">
        <f>SUM(C36:C41)</f>
        <v>6860.66</v>
      </c>
      <c r="D42" s="29">
        <f>SUM(D36:D41)</f>
        <v>6362.6</v>
      </c>
      <c r="E42" s="29">
        <f>SUM(E36:E41)</f>
        <v>2253.91</v>
      </c>
      <c r="F42" s="29">
        <f t="shared" si="1"/>
        <v>15477.17</v>
      </c>
    </row>
  </sheetData>
  <mergeCells count="1">
    <mergeCell ref="C3:F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IV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57421875" style="0" bestFit="1" customWidth="1"/>
    <col min="4" max="4" width="16.7109375" style="0" bestFit="1" customWidth="1"/>
    <col min="5" max="5" width="15.421875" style="0" bestFit="1" customWidth="1"/>
    <col min="6" max="6" width="11.421875" style="0" customWidth="1"/>
  </cols>
  <sheetData>
    <row r="1" ht="13.5" thickBot="1">
      <c r="A1" s="47" t="s">
        <v>139</v>
      </c>
    </row>
    <row r="2" spans="1:6" ht="13.5" thickTop="1">
      <c r="A2" s="4"/>
      <c r="B2" s="5"/>
      <c r="C2" s="5" t="s">
        <v>40</v>
      </c>
      <c r="D2" s="5" t="s">
        <v>41</v>
      </c>
      <c r="E2" s="5" t="s">
        <v>42</v>
      </c>
      <c r="F2" s="32" t="s">
        <v>2</v>
      </c>
    </row>
    <row r="3" spans="1:6" ht="12.75">
      <c r="A3" s="20"/>
      <c r="B3" s="21"/>
      <c r="C3" s="53" t="s">
        <v>71</v>
      </c>
      <c r="D3" s="53"/>
      <c r="E3" s="53"/>
      <c r="F3" s="53"/>
    </row>
    <row r="4" spans="1:6" ht="12.75">
      <c r="A4" s="9" t="s">
        <v>86</v>
      </c>
      <c r="B4" s="9" t="s">
        <v>94</v>
      </c>
      <c r="C4" s="2"/>
      <c r="D4" s="2"/>
      <c r="E4" s="2"/>
      <c r="F4" s="2"/>
    </row>
    <row r="5" spans="1:6" ht="12.75">
      <c r="A5" s="1" t="s">
        <v>3</v>
      </c>
      <c r="C5" s="48">
        <f>C6+C7+C8+C9+C10+C11</f>
        <v>5112225.21</v>
      </c>
      <c r="D5" s="48">
        <f>D6+D7+D8+D9+D10+D11</f>
        <v>3781817.0599999996</v>
      </c>
      <c r="E5" s="48">
        <f>E6+E7+E8+E9+E10+E11</f>
        <v>1099566.7500000002</v>
      </c>
      <c r="F5" s="48">
        <f>F6+F7+F8+F9+F10+F11</f>
        <v>9993609.02</v>
      </c>
    </row>
    <row r="6" spans="1:6" ht="12.75">
      <c r="A6" s="1"/>
      <c r="B6" s="1" t="s">
        <v>4</v>
      </c>
      <c r="C6" s="2">
        <v>1792312.83</v>
      </c>
      <c r="D6" s="2">
        <v>1006919.69</v>
      </c>
      <c r="E6" s="2">
        <v>214167.49</v>
      </c>
      <c r="F6" s="30">
        <f aca="true" t="shared" si="0" ref="F6:F11">SUM(C6:E6)</f>
        <v>3013400.01</v>
      </c>
    </row>
    <row r="7" spans="1:6" ht="12.75">
      <c r="A7" s="1"/>
      <c r="B7" s="1" t="s">
        <v>5</v>
      </c>
      <c r="C7" s="2">
        <v>371722.29</v>
      </c>
      <c r="D7" s="2">
        <v>770012.67</v>
      </c>
      <c r="E7" s="2">
        <v>188956.04</v>
      </c>
      <c r="F7" s="30">
        <f t="shared" si="0"/>
        <v>1330691</v>
      </c>
    </row>
    <row r="8" spans="1:6" ht="12.75">
      <c r="A8" s="1"/>
      <c r="B8" s="1" t="s">
        <v>6</v>
      </c>
      <c r="C8" s="2">
        <v>1031775.04</v>
      </c>
      <c r="D8" s="2">
        <v>502948.15</v>
      </c>
      <c r="E8" s="2">
        <v>225411.81</v>
      </c>
      <c r="F8" s="30">
        <f t="shared" si="0"/>
        <v>1760135</v>
      </c>
    </row>
    <row r="9" spans="1:6" ht="12.75">
      <c r="A9" s="1"/>
      <c r="B9" s="1" t="s">
        <v>7</v>
      </c>
      <c r="C9" s="2">
        <v>413499.43</v>
      </c>
      <c r="D9" s="2">
        <v>724043.69</v>
      </c>
      <c r="E9" s="2">
        <v>163119.88</v>
      </c>
      <c r="F9" s="30">
        <f t="shared" si="0"/>
        <v>1300663</v>
      </c>
    </row>
    <row r="10" spans="1:6" ht="12.75">
      <c r="A10" s="1"/>
      <c r="B10" s="1" t="s">
        <v>8</v>
      </c>
      <c r="C10" s="2">
        <v>813040.41</v>
      </c>
      <c r="D10" s="2">
        <v>595821.9</v>
      </c>
      <c r="E10" s="2">
        <v>212633.69</v>
      </c>
      <c r="F10" s="30">
        <f t="shared" si="0"/>
        <v>1621496</v>
      </c>
    </row>
    <row r="11" spans="1:6" ht="12.75">
      <c r="A11" s="1"/>
      <c r="B11" s="1" t="s">
        <v>9</v>
      </c>
      <c r="C11" s="2">
        <v>689875.21</v>
      </c>
      <c r="D11" s="2">
        <v>182070.96</v>
      </c>
      <c r="E11" s="2">
        <v>95277.84</v>
      </c>
      <c r="F11" s="30">
        <f t="shared" si="0"/>
        <v>967224.0099999999</v>
      </c>
    </row>
    <row r="12" spans="1:6" ht="12.75">
      <c r="A12" s="1" t="s">
        <v>10</v>
      </c>
      <c r="B12" s="1"/>
      <c r="C12" s="30">
        <f>C13+C14+C15+C16</f>
        <v>424679.00999999995</v>
      </c>
      <c r="D12" s="30">
        <f>D13+D14+D15+D16</f>
        <v>773833.48</v>
      </c>
      <c r="E12" s="30">
        <f>E13+E14+E15+E16</f>
        <v>312950.56999999995</v>
      </c>
      <c r="F12" s="30">
        <f>F13+F14+F15+F16</f>
        <v>1511463.06</v>
      </c>
    </row>
    <row r="13" spans="1:6" ht="12.75">
      <c r="A13" s="1"/>
      <c r="B13" s="1" t="s">
        <v>4</v>
      </c>
      <c r="C13" s="2">
        <v>5545.6</v>
      </c>
      <c r="D13" s="2">
        <v>8790</v>
      </c>
      <c r="E13" s="2">
        <v>8438.4</v>
      </c>
      <c r="F13" s="30">
        <f>SUM(C13:E13)</f>
        <v>22774</v>
      </c>
    </row>
    <row r="14" spans="1:6" ht="12.75">
      <c r="A14" s="1"/>
      <c r="B14" s="1" t="s">
        <v>5</v>
      </c>
      <c r="C14" s="2">
        <v>0</v>
      </c>
      <c r="D14" s="2">
        <v>578.63</v>
      </c>
      <c r="E14" s="2">
        <v>964.38</v>
      </c>
      <c r="F14" s="30">
        <f>SUM(C14:E14)</f>
        <v>1543.01</v>
      </c>
    </row>
    <row r="15" spans="1:6" ht="12.75">
      <c r="A15" s="1"/>
      <c r="B15" s="1" t="s">
        <v>6</v>
      </c>
      <c r="C15" s="2">
        <v>418080.16</v>
      </c>
      <c r="D15" s="2">
        <v>763890.35</v>
      </c>
      <c r="E15" s="2">
        <v>303260.54</v>
      </c>
      <c r="F15" s="30">
        <f>SUM(C15:E15)</f>
        <v>1485231.05</v>
      </c>
    </row>
    <row r="16" spans="1:6" ht="12.75">
      <c r="A16" s="1"/>
      <c r="B16" s="1" t="s">
        <v>8</v>
      </c>
      <c r="C16" s="2">
        <v>1053.25</v>
      </c>
      <c r="D16" s="2">
        <v>574.5</v>
      </c>
      <c r="E16" s="2">
        <v>287.25</v>
      </c>
      <c r="F16" s="30">
        <f>SUM(C16:E16)</f>
        <v>1915</v>
      </c>
    </row>
    <row r="17" spans="1:6" ht="12.75">
      <c r="A17" s="1" t="s">
        <v>11</v>
      </c>
      <c r="B17" s="1"/>
      <c r="C17" s="30">
        <f>C18+C19+C20+C21</f>
        <v>140611.02000000002</v>
      </c>
      <c r="D17" s="30">
        <f>D18+D19+D20+D21</f>
        <v>191806.47999999998</v>
      </c>
      <c r="E17" s="30">
        <f>E18+E19+E20+E21</f>
        <v>118410.51000000001</v>
      </c>
      <c r="F17" s="30">
        <f>F18+F19+F20+F21</f>
        <v>450828.01</v>
      </c>
    </row>
    <row r="18" spans="1:6" ht="12.75">
      <c r="A18" s="1"/>
      <c r="B18" s="1" t="s">
        <v>4</v>
      </c>
      <c r="C18" s="2">
        <v>3887.1</v>
      </c>
      <c r="D18" s="2">
        <v>431.9</v>
      </c>
      <c r="E18" s="2">
        <v>0</v>
      </c>
      <c r="F18" s="30">
        <f>SUM(C18:E18)</f>
        <v>4319</v>
      </c>
    </row>
    <row r="19" spans="1:6" ht="12.75">
      <c r="A19" s="1"/>
      <c r="B19" s="1" t="s">
        <v>6</v>
      </c>
      <c r="C19" s="2">
        <v>73692.23</v>
      </c>
      <c r="D19" s="2">
        <v>91249.77</v>
      </c>
      <c r="E19" s="2">
        <v>92776</v>
      </c>
      <c r="F19" s="30">
        <f>SUM(C19:E19)</f>
        <v>257718</v>
      </c>
    </row>
    <row r="20" spans="1:6" ht="12.75">
      <c r="A20" s="1"/>
      <c r="B20" s="1" t="s">
        <v>8</v>
      </c>
      <c r="C20" s="2">
        <v>8728.1</v>
      </c>
      <c r="D20" s="2">
        <v>65351.56</v>
      </c>
      <c r="E20" s="2">
        <v>17200.35</v>
      </c>
      <c r="F20" s="30">
        <f>SUM(C20:E20)</f>
        <v>91280.01000000001</v>
      </c>
    </row>
    <row r="21" spans="1:6" ht="12.75">
      <c r="A21" s="1"/>
      <c r="B21" s="1" t="s">
        <v>9</v>
      </c>
      <c r="C21" s="2">
        <v>54303.59</v>
      </c>
      <c r="D21" s="2">
        <v>34773.25</v>
      </c>
      <c r="E21" s="2">
        <v>8434.16</v>
      </c>
      <c r="F21" s="30">
        <f>SUM(C21:E21)</f>
        <v>97511</v>
      </c>
    </row>
    <row r="22" spans="1:6" ht="12.75">
      <c r="A22" s="1" t="s">
        <v>12</v>
      </c>
      <c r="B22" s="1"/>
      <c r="C22" s="30">
        <f>C23+C24+C25+C26+C27</f>
        <v>73035.67</v>
      </c>
      <c r="D22" s="30">
        <f>D23+D24+D25+D26+D27</f>
        <v>382233.69</v>
      </c>
      <c r="E22" s="30">
        <f>E23+E24+E25+E26+E27</f>
        <v>167393.63999999998</v>
      </c>
      <c r="F22" s="30">
        <f>F23+F24+F25+F26+F27</f>
        <v>622663</v>
      </c>
    </row>
    <row r="23" spans="1:6" ht="12.75">
      <c r="A23" s="1"/>
      <c r="B23" s="1" t="s">
        <v>4</v>
      </c>
      <c r="C23" s="2">
        <v>31426</v>
      </c>
      <c r="D23" s="2">
        <v>150076.79</v>
      </c>
      <c r="E23" s="2">
        <v>42379.21</v>
      </c>
      <c r="F23" s="30">
        <f>SUM(C23:E23)</f>
        <v>223882</v>
      </c>
    </row>
    <row r="24" spans="1:6" ht="12.75">
      <c r="A24" s="1"/>
      <c r="B24" s="1" t="s">
        <v>5</v>
      </c>
      <c r="C24" s="2">
        <v>0</v>
      </c>
      <c r="D24" s="2">
        <v>77783.4</v>
      </c>
      <c r="E24" s="2">
        <v>12988.6</v>
      </c>
      <c r="F24" s="30">
        <f>SUM(C24:E24)</f>
        <v>90772</v>
      </c>
    </row>
    <row r="25" spans="1:6" ht="12.75">
      <c r="A25" s="1"/>
      <c r="B25" s="1" t="s">
        <v>6</v>
      </c>
      <c r="C25" s="2">
        <v>0</v>
      </c>
      <c r="D25" s="2">
        <v>3428</v>
      </c>
      <c r="E25" s="2">
        <v>0</v>
      </c>
      <c r="F25" s="30">
        <f>SUM(C25:E25)</f>
        <v>3428</v>
      </c>
    </row>
    <row r="26" spans="1:6" ht="12.75">
      <c r="A26" s="1"/>
      <c r="B26" s="1" t="s">
        <v>8</v>
      </c>
      <c r="C26" s="2">
        <v>28116.57</v>
      </c>
      <c r="D26" s="2">
        <v>142843.7</v>
      </c>
      <c r="E26" s="2">
        <v>111690.73</v>
      </c>
      <c r="F26" s="30">
        <f>SUM(C26:E26)</f>
        <v>282651</v>
      </c>
    </row>
    <row r="27" spans="1:6" ht="12.75">
      <c r="A27" s="1"/>
      <c r="B27" s="1" t="s">
        <v>9</v>
      </c>
      <c r="C27" s="2">
        <v>13493.1</v>
      </c>
      <c r="D27" s="2">
        <v>8101.8</v>
      </c>
      <c r="E27" s="2">
        <v>335.1</v>
      </c>
      <c r="F27" s="30">
        <f>SUM(C27:E27)</f>
        <v>21930</v>
      </c>
    </row>
    <row r="28" spans="1:6" ht="12.75">
      <c r="A28" s="1" t="s">
        <v>13</v>
      </c>
      <c r="B28" s="1"/>
      <c r="C28" s="30">
        <f>C29+C30+C31+C32+C33</f>
        <v>87117</v>
      </c>
      <c r="D28" s="30">
        <f>D29+D30+D31+D32+D33</f>
        <v>65452</v>
      </c>
      <c r="E28" s="30">
        <f>E29+E30+E31+E32+E33</f>
        <v>56436</v>
      </c>
      <c r="F28" s="30">
        <f>F29+F30+F31+F32+F33</f>
        <v>209005</v>
      </c>
    </row>
    <row r="29" spans="1:6" ht="12.75">
      <c r="A29" s="1"/>
      <c r="B29" s="1" t="s">
        <v>5</v>
      </c>
      <c r="C29" s="2">
        <v>0</v>
      </c>
      <c r="D29" s="2">
        <v>0</v>
      </c>
      <c r="E29" s="2">
        <v>4158</v>
      </c>
      <c r="F29" s="30">
        <f>SUM(C29:E29)</f>
        <v>4158</v>
      </c>
    </row>
    <row r="30" spans="1:6" ht="12.75">
      <c r="A30" s="1"/>
      <c r="B30" s="1" t="s">
        <v>6</v>
      </c>
      <c r="C30" s="2">
        <v>78769.6</v>
      </c>
      <c r="D30" s="2">
        <v>25133.2</v>
      </c>
      <c r="E30" s="2">
        <v>40235.2</v>
      </c>
      <c r="F30" s="30">
        <f>SUM(C30:E30)</f>
        <v>144138</v>
      </c>
    </row>
    <row r="31" spans="1:6" ht="12.75">
      <c r="A31" s="1"/>
      <c r="B31" s="1" t="s">
        <v>7</v>
      </c>
      <c r="C31" s="2">
        <v>0</v>
      </c>
      <c r="D31" s="2">
        <v>11827</v>
      </c>
      <c r="E31" s="2">
        <v>11827</v>
      </c>
      <c r="F31" s="30">
        <f>SUM(C31:E31)</f>
        <v>23654</v>
      </c>
    </row>
    <row r="32" spans="1:6" ht="12.75">
      <c r="A32" s="1"/>
      <c r="B32" s="1" t="s">
        <v>8</v>
      </c>
      <c r="C32" s="2">
        <v>7700</v>
      </c>
      <c r="D32" s="2">
        <v>27576</v>
      </c>
      <c r="E32" s="2">
        <v>0</v>
      </c>
      <c r="F32" s="30">
        <f>SUM(C32:E32)</f>
        <v>35276</v>
      </c>
    </row>
    <row r="33" spans="1:6" ht="12.75">
      <c r="A33" s="1"/>
      <c r="B33" s="1" t="s">
        <v>9</v>
      </c>
      <c r="C33" s="2">
        <v>647.4</v>
      </c>
      <c r="D33" s="2">
        <v>915.8</v>
      </c>
      <c r="E33" s="2">
        <v>215.8</v>
      </c>
      <c r="F33" s="30">
        <f>SUM(C33:E33)</f>
        <v>1778.9999999999998</v>
      </c>
    </row>
    <row r="34" spans="2:6" ht="12.75">
      <c r="B34" s="1"/>
      <c r="C34" s="2"/>
      <c r="D34" s="2"/>
      <c r="E34" s="2"/>
      <c r="F34" s="30"/>
    </row>
    <row r="35" spans="1:6" ht="12.75">
      <c r="A35" s="9" t="s">
        <v>94</v>
      </c>
      <c r="B35" s="9"/>
      <c r="C35" s="2"/>
      <c r="D35" s="2"/>
      <c r="E35" s="2"/>
      <c r="F35" s="30"/>
    </row>
    <row r="36" spans="1:6" ht="12.75">
      <c r="A36" s="1" t="s">
        <v>4</v>
      </c>
      <c r="B36" s="1"/>
      <c r="C36" s="2">
        <v>1833171.53</v>
      </c>
      <c r="D36" s="2">
        <v>1166218.38</v>
      </c>
      <c r="E36" s="2">
        <v>264985.1</v>
      </c>
      <c r="F36" s="30">
        <f aca="true" t="shared" si="1" ref="F36:F42">SUM(C36:E36)</f>
        <v>3264375.0100000002</v>
      </c>
    </row>
    <row r="37" spans="1:6" ht="12.75">
      <c r="A37" s="1" t="s">
        <v>5</v>
      </c>
      <c r="B37" s="1"/>
      <c r="C37" s="2">
        <v>371722.29</v>
      </c>
      <c r="D37" s="2">
        <v>848374.7</v>
      </c>
      <c r="E37" s="2">
        <v>207067.02</v>
      </c>
      <c r="F37" s="30">
        <f t="shared" si="1"/>
        <v>1427164.01</v>
      </c>
    </row>
    <row r="38" spans="1:6" ht="12.75">
      <c r="A38" s="1" t="s">
        <v>6</v>
      </c>
      <c r="B38" s="1"/>
      <c r="C38" s="2">
        <v>1602317.03</v>
      </c>
      <c r="D38" s="2">
        <v>1386649.46</v>
      </c>
      <c r="E38" s="2">
        <v>661683.55</v>
      </c>
      <c r="F38" s="30">
        <f t="shared" si="1"/>
        <v>3650650.04</v>
      </c>
    </row>
    <row r="39" spans="1:6" ht="12.75">
      <c r="A39" s="1" t="s">
        <v>7</v>
      </c>
      <c r="B39" s="1"/>
      <c r="C39" s="2">
        <v>413499.43</v>
      </c>
      <c r="D39" s="2">
        <v>735870.69</v>
      </c>
      <c r="E39" s="2">
        <v>174946.88</v>
      </c>
      <c r="F39" s="30">
        <f t="shared" si="1"/>
        <v>1324317</v>
      </c>
    </row>
    <row r="40" spans="1:6" ht="12.75">
      <c r="A40" s="1" t="s">
        <v>8</v>
      </c>
      <c r="B40" s="1"/>
      <c r="C40" s="2">
        <v>858638.33</v>
      </c>
      <c r="D40" s="2">
        <v>832167.65</v>
      </c>
      <c r="E40" s="2">
        <v>341812.02</v>
      </c>
      <c r="F40" s="30">
        <f t="shared" si="1"/>
        <v>2032618</v>
      </c>
    </row>
    <row r="41" spans="1:6" ht="12.75">
      <c r="A41" s="1" t="s">
        <v>9</v>
      </c>
      <c r="B41" s="1"/>
      <c r="C41" s="2">
        <v>758319.3</v>
      </c>
      <c r="D41" s="2">
        <v>225861.81</v>
      </c>
      <c r="E41" s="2">
        <v>104262.9</v>
      </c>
      <c r="F41" s="30">
        <f t="shared" si="1"/>
        <v>1088444.01</v>
      </c>
    </row>
    <row r="42" spans="1:6" ht="13.5" thickBot="1">
      <c r="A42" s="33" t="s">
        <v>2</v>
      </c>
      <c r="B42" s="10"/>
      <c r="C42" s="29">
        <f>SUM(C36:C41)</f>
        <v>5837667.909999999</v>
      </c>
      <c r="D42" s="29">
        <f>SUM(D36:D41)</f>
        <v>5195142.6899999995</v>
      </c>
      <c r="E42" s="29">
        <f>SUM(E36:E41)</f>
        <v>1754757.4699999997</v>
      </c>
      <c r="F42" s="29">
        <f t="shared" si="1"/>
        <v>12787568.069999997</v>
      </c>
    </row>
  </sheetData>
  <mergeCells count="1">
    <mergeCell ref="C3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IV1"/>
    </sheetView>
  </sheetViews>
  <sheetFormatPr defaultColWidth="9.140625" defaultRowHeight="12.75"/>
  <cols>
    <col min="1" max="1" width="41.00390625" style="0" bestFit="1" customWidth="1"/>
    <col min="2" max="2" width="11.8515625" style="0" bestFit="1" customWidth="1"/>
    <col min="3" max="3" width="11.140625" style="0" bestFit="1" customWidth="1"/>
    <col min="4" max="4" width="10.57421875" style="0" bestFit="1" customWidth="1"/>
    <col min="5" max="5" width="15.57421875" style="0" bestFit="1" customWidth="1"/>
    <col min="6" max="6" width="14.421875" style="0" bestFit="1" customWidth="1"/>
    <col min="7" max="7" width="9.28125" style="0" customWidth="1"/>
  </cols>
  <sheetData>
    <row r="1" ht="13.5" thickBot="1">
      <c r="A1" s="47" t="s">
        <v>140</v>
      </c>
    </row>
    <row r="2" spans="1:7" ht="13.5" thickTop="1">
      <c r="A2" s="4"/>
      <c r="B2" s="44" t="s">
        <v>86</v>
      </c>
      <c r="C2" s="15"/>
      <c r="D2" s="15"/>
      <c r="E2" s="15"/>
      <c r="F2" s="15"/>
      <c r="G2" s="15"/>
    </row>
    <row r="3" spans="1:7" ht="51">
      <c r="A3" s="1"/>
      <c r="B3" s="19" t="s">
        <v>102</v>
      </c>
      <c r="C3" s="19" t="s">
        <v>100</v>
      </c>
      <c r="D3" s="6" t="s">
        <v>103</v>
      </c>
      <c r="E3" s="19" t="s">
        <v>101</v>
      </c>
      <c r="F3" s="6" t="s">
        <v>104</v>
      </c>
      <c r="G3" s="34" t="s">
        <v>2</v>
      </c>
    </row>
    <row r="4" spans="1:7" ht="12.75">
      <c r="A4" s="16" t="s">
        <v>43</v>
      </c>
      <c r="B4" s="8">
        <v>677.16</v>
      </c>
      <c r="C4" s="8">
        <v>0</v>
      </c>
      <c r="D4" s="8">
        <v>0.64</v>
      </c>
      <c r="E4" s="8">
        <v>6.63</v>
      </c>
      <c r="F4" s="8">
        <v>16.37</v>
      </c>
      <c r="G4" s="31">
        <f>SUM(B4:F4)</f>
        <v>700.8</v>
      </c>
    </row>
    <row r="5" spans="1:7" ht="12.75">
      <c r="A5" s="1" t="s">
        <v>44</v>
      </c>
      <c r="B5" s="2">
        <v>258.56</v>
      </c>
      <c r="C5" s="2">
        <v>0</v>
      </c>
      <c r="D5" s="2">
        <v>0</v>
      </c>
      <c r="E5" s="2">
        <v>22.07</v>
      </c>
      <c r="F5" s="2">
        <v>0</v>
      </c>
      <c r="G5" s="30">
        <f aca="true" t="shared" si="0" ref="G5:G28">SUM(B5:F5)</f>
        <v>280.63</v>
      </c>
    </row>
    <row r="6" spans="1:7" ht="12.75">
      <c r="A6" s="1" t="s">
        <v>45</v>
      </c>
      <c r="B6" s="2">
        <v>153.88</v>
      </c>
      <c r="C6" s="2">
        <v>0</v>
      </c>
      <c r="D6" s="2">
        <v>0</v>
      </c>
      <c r="E6" s="2">
        <v>0</v>
      </c>
      <c r="F6" s="2">
        <v>0</v>
      </c>
      <c r="G6" s="30">
        <f t="shared" si="0"/>
        <v>153.88</v>
      </c>
    </row>
    <row r="7" spans="1:7" ht="12.75">
      <c r="A7" s="1" t="s">
        <v>46</v>
      </c>
      <c r="B7" s="2">
        <v>155.67</v>
      </c>
      <c r="C7" s="2">
        <v>0</v>
      </c>
      <c r="D7" s="2">
        <v>0</v>
      </c>
      <c r="E7" s="2">
        <v>9.41</v>
      </c>
      <c r="F7" s="2">
        <v>0</v>
      </c>
      <c r="G7" s="30">
        <f t="shared" si="0"/>
        <v>165.07999999999998</v>
      </c>
    </row>
    <row r="8" spans="1:7" ht="12.75">
      <c r="A8" s="1" t="s">
        <v>47</v>
      </c>
      <c r="B8" s="2">
        <v>126.36</v>
      </c>
      <c r="C8" s="2">
        <v>4.19</v>
      </c>
      <c r="D8" s="2">
        <v>0</v>
      </c>
      <c r="E8" s="2">
        <v>12.58</v>
      </c>
      <c r="F8" s="2">
        <v>2</v>
      </c>
      <c r="G8" s="30">
        <f t="shared" si="0"/>
        <v>145.13000000000002</v>
      </c>
    </row>
    <row r="9" spans="1:7" ht="12.75">
      <c r="A9" s="1" t="s">
        <v>48</v>
      </c>
      <c r="B9" s="2">
        <v>148.01</v>
      </c>
      <c r="C9" s="2">
        <v>0</v>
      </c>
      <c r="D9" s="2">
        <v>13.32</v>
      </c>
      <c r="E9" s="2">
        <v>55.2</v>
      </c>
      <c r="F9" s="2">
        <v>0</v>
      </c>
      <c r="G9" s="30">
        <f t="shared" si="0"/>
        <v>216.52999999999997</v>
      </c>
    </row>
    <row r="10" spans="1:7" ht="12.75">
      <c r="A10" s="1" t="s">
        <v>49</v>
      </c>
      <c r="B10" s="2">
        <v>160.4</v>
      </c>
      <c r="C10" s="2">
        <v>0</v>
      </c>
      <c r="D10" s="2">
        <v>0</v>
      </c>
      <c r="E10" s="2">
        <v>23.82</v>
      </c>
      <c r="F10" s="2">
        <v>0</v>
      </c>
      <c r="G10" s="30">
        <f t="shared" si="0"/>
        <v>184.22</v>
      </c>
    </row>
    <row r="11" spans="1:7" ht="12.75">
      <c r="A11" s="1" t="s">
        <v>50</v>
      </c>
      <c r="B11" s="2">
        <v>173.79</v>
      </c>
      <c r="C11" s="2">
        <v>0</v>
      </c>
      <c r="D11" s="2">
        <v>0</v>
      </c>
      <c r="E11" s="2">
        <v>27.61</v>
      </c>
      <c r="F11" s="2">
        <v>0</v>
      </c>
      <c r="G11" s="30">
        <f t="shared" si="0"/>
        <v>201.39999999999998</v>
      </c>
    </row>
    <row r="12" spans="1:7" ht="12.75">
      <c r="A12" s="1" t="s">
        <v>51</v>
      </c>
      <c r="B12" s="2">
        <v>890.26</v>
      </c>
      <c r="C12" s="2">
        <v>1219.51</v>
      </c>
      <c r="D12" s="2">
        <v>141.28</v>
      </c>
      <c r="E12" s="2">
        <v>20.74</v>
      </c>
      <c r="F12" s="2">
        <v>152.3</v>
      </c>
      <c r="G12" s="30">
        <f t="shared" si="0"/>
        <v>2424.09</v>
      </c>
    </row>
    <row r="13" spans="1:7" ht="12.75">
      <c r="A13" s="1" t="s">
        <v>52</v>
      </c>
      <c r="B13" s="2">
        <v>139.8</v>
      </c>
      <c r="C13" s="2">
        <v>3.72</v>
      </c>
      <c r="D13" s="2">
        <v>3.9</v>
      </c>
      <c r="E13" s="2">
        <v>107.8</v>
      </c>
      <c r="F13" s="2">
        <v>13.14</v>
      </c>
      <c r="G13" s="30">
        <f t="shared" si="0"/>
        <v>268.36</v>
      </c>
    </row>
    <row r="14" spans="1:7" ht="12.75">
      <c r="A14" s="1" t="s">
        <v>53</v>
      </c>
      <c r="B14" s="2">
        <v>287.14</v>
      </c>
      <c r="C14" s="2">
        <v>0</v>
      </c>
      <c r="D14" s="2">
        <v>42.83</v>
      </c>
      <c r="E14" s="2">
        <v>25.73</v>
      </c>
      <c r="F14" s="2">
        <v>0</v>
      </c>
      <c r="G14" s="30">
        <f t="shared" si="0"/>
        <v>355.7</v>
      </c>
    </row>
    <row r="15" spans="1:7" ht="12.75">
      <c r="A15" s="1" t="s">
        <v>54</v>
      </c>
      <c r="B15" s="2">
        <v>259.69</v>
      </c>
      <c r="C15" s="2">
        <v>0.62</v>
      </c>
      <c r="D15" s="2">
        <v>1.62</v>
      </c>
      <c r="E15" s="2">
        <v>12.81</v>
      </c>
      <c r="F15" s="2">
        <v>0</v>
      </c>
      <c r="G15" s="30">
        <f t="shared" si="0"/>
        <v>274.74</v>
      </c>
    </row>
    <row r="16" spans="1:7" ht="12.75">
      <c r="A16" s="1" t="s">
        <v>55</v>
      </c>
      <c r="B16" s="2">
        <v>50.93</v>
      </c>
      <c r="C16" s="2">
        <v>4.25</v>
      </c>
      <c r="D16" s="2">
        <v>93.12</v>
      </c>
      <c r="E16" s="2">
        <v>15</v>
      </c>
      <c r="F16" s="2">
        <v>0</v>
      </c>
      <c r="G16" s="30">
        <f t="shared" si="0"/>
        <v>163.3</v>
      </c>
    </row>
    <row r="17" spans="1:7" ht="12.75">
      <c r="A17" s="1" t="s">
        <v>56</v>
      </c>
      <c r="B17" s="2">
        <v>274.44</v>
      </c>
      <c r="C17" s="2">
        <v>0</v>
      </c>
      <c r="D17" s="2">
        <v>8.04</v>
      </c>
      <c r="E17" s="2">
        <v>66.87</v>
      </c>
      <c r="F17" s="2">
        <v>0</v>
      </c>
      <c r="G17" s="30">
        <f t="shared" si="0"/>
        <v>349.35</v>
      </c>
    </row>
    <row r="18" spans="1:7" ht="12.75">
      <c r="A18" s="1" t="s">
        <v>57</v>
      </c>
      <c r="B18" s="2">
        <v>127.01</v>
      </c>
      <c r="C18" s="2">
        <v>0</v>
      </c>
      <c r="D18" s="2">
        <v>0</v>
      </c>
      <c r="E18" s="2">
        <v>98.6</v>
      </c>
      <c r="F18" s="2">
        <v>0</v>
      </c>
      <c r="G18" s="30">
        <f t="shared" si="0"/>
        <v>225.61</v>
      </c>
    </row>
    <row r="19" spans="1:7" ht="12.75">
      <c r="A19" s="1" t="s">
        <v>58</v>
      </c>
      <c r="B19" s="2">
        <v>65.75</v>
      </c>
      <c r="C19" s="2">
        <v>0</v>
      </c>
      <c r="D19" s="2">
        <v>0</v>
      </c>
      <c r="E19" s="2">
        <v>0.48</v>
      </c>
      <c r="F19" s="2">
        <v>0</v>
      </c>
      <c r="G19" s="30">
        <f t="shared" si="0"/>
        <v>66.23</v>
      </c>
    </row>
    <row r="20" spans="1:7" ht="12.75">
      <c r="A20" s="1" t="s">
        <v>59</v>
      </c>
      <c r="B20" s="2">
        <v>0</v>
      </c>
      <c r="C20" s="2">
        <v>0</v>
      </c>
      <c r="D20" s="2">
        <v>0</v>
      </c>
      <c r="E20" s="2">
        <v>18.97</v>
      </c>
      <c r="F20" s="2">
        <v>0</v>
      </c>
      <c r="G20" s="30">
        <f t="shared" si="0"/>
        <v>18.97</v>
      </c>
    </row>
    <row r="21" spans="1:7" ht="12.75">
      <c r="A21" s="1" t="s">
        <v>4</v>
      </c>
      <c r="B21" s="2">
        <v>2136.69</v>
      </c>
      <c r="C21" s="2">
        <v>36.51</v>
      </c>
      <c r="D21" s="2">
        <v>17.23</v>
      </c>
      <c r="E21" s="2">
        <v>23.53</v>
      </c>
      <c r="F21" s="2">
        <v>0</v>
      </c>
      <c r="G21" s="30">
        <f t="shared" si="0"/>
        <v>2213.9600000000005</v>
      </c>
    </row>
    <row r="22" spans="1:7" ht="12.75">
      <c r="A22" s="1" t="s">
        <v>5</v>
      </c>
      <c r="B22" s="2">
        <v>997.9</v>
      </c>
      <c r="C22" s="2">
        <v>10.79</v>
      </c>
      <c r="D22" s="2">
        <v>0.18</v>
      </c>
      <c r="E22" s="2">
        <v>6.7</v>
      </c>
      <c r="F22" s="2">
        <v>0</v>
      </c>
      <c r="G22" s="30">
        <f t="shared" si="0"/>
        <v>1015.5699999999999</v>
      </c>
    </row>
    <row r="23" spans="1:7" ht="12.75">
      <c r="A23" s="1" t="s">
        <v>6</v>
      </c>
      <c r="B23" s="2">
        <v>1367.89</v>
      </c>
      <c r="C23" s="2">
        <v>996.27</v>
      </c>
      <c r="D23" s="2">
        <v>82.81</v>
      </c>
      <c r="E23" s="2">
        <v>0</v>
      </c>
      <c r="F23" s="2">
        <v>80.64</v>
      </c>
      <c r="G23" s="30">
        <f t="shared" si="0"/>
        <v>2527.6099999999997</v>
      </c>
    </row>
    <row r="24" spans="1:7" ht="12.75">
      <c r="A24" s="1" t="s">
        <v>60</v>
      </c>
      <c r="B24" s="2">
        <v>439.08</v>
      </c>
      <c r="C24" s="2">
        <v>17.06</v>
      </c>
      <c r="D24" s="2">
        <v>0</v>
      </c>
      <c r="E24" s="2">
        <v>3.49</v>
      </c>
      <c r="F24" s="2">
        <v>0</v>
      </c>
      <c r="G24" s="30">
        <f t="shared" si="0"/>
        <v>459.63</v>
      </c>
    </row>
    <row r="25" spans="1:7" ht="12.75">
      <c r="A25" s="1" t="s">
        <v>8</v>
      </c>
      <c r="B25" s="2">
        <v>778.76</v>
      </c>
      <c r="C25" s="2">
        <v>27.54</v>
      </c>
      <c r="D25" s="2">
        <v>0.26</v>
      </c>
      <c r="E25" s="2">
        <v>45.52</v>
      </c>
      <c r="F25" s="2">
        <v>5.9</v>
      </c>
      <c r="G25" s="30">
        <f t="shared" si="0"/>
        <v>857.9799999999999</v>
      </c>
    </row>
    <row r="26" spans="1:7" ht="12.75">
      <c r="A26" s="1" t="s">
        <v>61</v>
      </c>
      <c r="B26" s="2">
        <v>913.46</v>
      </c>
      <c r="C26" s="2">
        <v>1.12</v>
      </c>
      <c r="D26" s="2">
        <v>144.86</v>
      </c>
      <c r="E26" s="2">
        <v>35.15</v>
      </c>
      <c r="F26" s="2">
        <v>3.4</v>
      </c>
      <c r="G26" s="30">
        <f t="shared" si="0"/>
        <v>1097.9900000000002</v>
      </c>
    </row>
    <row r="27" spans="1:7" ht="12.75">
      <c r="A27" s="1" t="s">
        <v>62</v>
      </c>
      <c r="B27" s="2">
        <v>938.77</v>
      </c>
      <c r="C27" s="2">
        <v>49.55</v>
      </c>
      <c r="D27" s="2">
        <v>103.14</v>
      </c>
      <c r="E27" s="2">
        <v>16.26</v>
      </c>
      <c r="F27" s="2">
        <v>2.61</v>
      </c>
      <c r="G27" s="30">
        <f t="shared" si="0"/>
        <v>1110.33</v>
      </c>
    </row>
    <row r="28" spans="1:7" ht="13.5" thickBot="1">
      <c r="A28" s="33" t="s">
        <v>63</v>
      </c>
      <c r="B28" s="29">
        <f>SUM(B4:B27)</f>
        <v>11521.400000000001</v>
      </c>
      <c r="C28" s="29">
        <f>SUM(C4:C27)</f>
        <v>2371.1299999999997</v>
      </c>
      <c r="D28" s="29">
        <f>SUM(D4:D27)</f>
        <v>653.2300000000001</v>
      </c>
      <c r="E28" s="29">
        <f>SUM(E4:E27)</f>
        <v>654.97</v>
      </c>
      <c r="F28" s="29">
        <f>SUM(F4:F27)</f>
        <v>276.35999999999996</v>
      </c>
      <c r="G28" s="29">
        <f t="shared" si="0"/>
        <v>15477.09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IV1"/>
    </sheetView>
  </sheetViews>
  <sheetFormatPr defaultColWidth="9.140625" defaultRowHeight="12.75"/>
  <cols>
    <col min="1" max="1" width="41.00390625" style="0" bestFit="1" customWidth="1"/>
    <col min="2" max="2" width="13.7109375" style="0" bestFit="1" customWidth="1"/>
    <col min="3" max="3" width="16.28125" style="0" bestFit="1" customWidth="1"/>
    <col min="4" max="4" width="17.7109375" style="0" bestFit="1" customWidth="1"/>
    <col min="5" max="5" width="16.8515625" style="0" bestFit="1" customWidth="1"/>
    <col min="6" max="6" width="17.7109375" style="0" bestFit="1" customWidth="1"/>
    <col min="7" max="7" width="11.140625" style="0" customWidth="1"/>
    <col min="8" max="8" width="10.00390625" style="0" customWidth="1"/>
  </cols>
  <sheetData>
    <row r="1" ht="13.5" thickBot="1">
      <c r="A1" s="47" t="s">
        <v>141</v>
      </c>
    </row>
    <row r="2" spans="1:8" ht="13.5" thickTop="1">
      <c r="A2" s="4"/>
      <c r="B2" s="44" t="s">
        <v>94</v>
      </c>
      <c r="C2" s="15"/>
      <c r="D2" s="15"/>
      <c r="E2" s="15"/>
      <c r="F2" s="15"/>
      <c r="G2" s="15"/>
      <c r="H2" s="15"/>
    </row>
    <row r="3" spans="1:8" ht="25.5">
      <c r="A3" s="1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34" t="s">
        <v>2</v>
      </c>
    </row>
    <row r="4" spans="1:8" ht="12.75">
      <c r="A4" s="16" t="s">
        <v>43</v>
      </c>
      <c r="B4" s="8">
        <v>78.14</v>
      </c>
      <c r="C4" s="8">
        <v>33.76</v>
      </c>
      <c r="D4" s="8">
        <v>0.18</v>
      </c>
      <c r="E4" s="8">
        <v>540.28</v>
      </c>
      <c r="F4" s="8">
        <v>44.67</v>
      </c>
      <c r="G4" s="8">
        <v>3.77</v>
      </c>
      <c r="H4" s="31">
        <f>SUM(B4:G4)</f>
        <v>700.8</v>
      </c>
    </row>
    <row r="5" spans="1:8" ht="12.75">
      <c r="A5" s="1" t="s">
        <v>114</v>
      </c>
      <c r="B5" s="2">
        <v>51.75</v>
      </c>
      <c r="C5" s="2">
        <v>127.36</v>
      </c>
      <c r="D5" s="2">
        <v>0.18</v>
      </c>
      <c r="E5" s="2">
        <v>58.45</v>
      </c>
      <c r="F5" s="2">
        <v>29.34</v>
      </c>
      <c r="G5" s="2">
        <v>13.54</v>
      </c>
      <c r="H5" s="30">
        <f aca="true" t="shared" si="0" ref="H5:H27">SUM(B5:G5)</f>
        <v>280.62</v>
      </c>
    </row>
    <row r="6" spans="1:8" ht="12.75">
      <c r="A6" s="1" t="s">
        <v>45</v>
      </c>
      <c r="B6" s="2">
        <v>11.98</v>
      </c>
      <c r="C6" s="2">
        <v>0</v>
      </c>
      <c r="D6" s="2">
        <v>0</v>
      </c>
      <c r="E6" s="2">
        <v>60.06</v>
      </c>
      <c r="F6" s="2">
        <v>76.99</v>
      </c>
      <c r="G6" s="2">
        <v>4.85</v>
      </c>
      <c r="H6" s="30">
        <f t="shared" si="0"/>
        <v>153.88</v>
      </c>
    </row>
    <row r="7" spans="1:8" ht="12.75">
      <c r="A7" s="1" t="s">
        <v>46</v>
      </c>
      <c r="B7" s="2">
        <v>51.37</v>
      </c>
      <c r="C7" s="2">
        <v>95.45</v>
      </c>
      <c r="D7" s="2">
        <v>0</v>
      </c>
      <c r="E7" s="2">
        <v>5.46</v>
      </c>
      <c r="F7" s="2">
        <v>11.91</v>
      </c>
      <c r="G7" s="2">
        <v>0.89</v>
      </c>
      <c r="H7" s="30">
        <f t="shared" si="0"/>
        <v>165.07999999999998</v>
      </c>
    </row>
    <row r="8" spans="1:8" ht="12.75">
      <c r="A8" s="1" t="s">
        <v>115</v>
      </c>
      <c r="B8" s="2">
        <v>27.11</v>
      </c>
      <c r="C8" s="2">
        <v>93.31</v>
      </c>
      <c r="D8" s="2">
        <v>6.27</v>
      </c>
      <c r="E8" s="2">
        <v>0</v>
      </c>
      <c r="F8" s="2">
        <v>17.54</v>
      </c>
      <c r="G8" s="2">
        <v>0.89</v>
      </c>
      <c r="H8" s="30">
        <f t="shared" si="0"/>
        <v>145.11999999999998</v>
      </c>
    </row>
    <row r="9" spans="1:8" ht="12.75">
      <c r="A9" s="1" t="s">
        <v>48</v>
      </c>
      <c r="B9" s="2">
        <v>3.87</v>
      </c>
      <c r="C9" s="2">
        <v>113.21</v>
      </c>
      <c r="D9" s="2">
        <v>4.16</v>
      </c>
      <c r="E9" s="2">
        <v>32.42</v>
      </c>
      <c r="F9" s="2">
        <v>13.55</v>
      </c>
      <c r="G9" s="2">
        <v>49.3</v>
      </c>
      <c r="H9" s="30">
        <f t="shared" si="0"/>
        <v>216.51</v>
      </c>
    </row>
    <row r="10" spans="1:8" ht="12.75">
      <c r="A10" s="1" t="s">
        <v>49</v>
      </c>
      <c r="B10" s="2">
        <v>52.34</v>
      </c>
      <c r="C10" s="2">
        <v>51.8</v>
      </c>
      <c r="D10" s="2">
        <v>3.45</v>
      </c>
      <c r="E10" s="2">
        <v>47.37</v>
      </c>
      <c r="F10" s="2">
        <v>25.57</v>
      </c>
      <c r="G10" s="2">
        <v>3.68</v>
      </c>
      <c r="H10" s="30">
        <f t="shared" si="0"/>
        <v>184.21</v>
      </c>
    </row>
    <row r="11" spans="1:8" ht="12.75">
      <c r="A11" s="1" t="s">
        <v>116</v>
      </c>
      <c r="B11" s="2">
        <v>82.22</v>
      </c>
      <c r="C11" s="2">
        <v>60.55</v>
      </c>
      <c r="D11" s="2">
        <v>4.32</v>
      </c>
      <c r="E11" s="2">
        <v>45.38</v>
      </c>
      <c r="F11" s="2">
        <v>8.93</v>
      </c>
      <c r="G11" s="2">
        <v>0</v>
      </c>
      <c r="H11" s="30">
        <f t="shared" si="0"/>
        <v>201.39999999999998</v>
      </c>
    </row>
    <row r="12" spans="1:8" ht="12.75">
      <c r="A12" s="1" t="s">
        <v>51</v>
      </c>
      <c r="B12" s="2">
        <v>135.97</v>
      </c>
      <c r="C12" s="2">
        <v>79.92</v>
      </c>
      <c r="D12" s="2">
        <v>1947.74</v>
      </c>
      <c r="E12" s="2">
        <v>91.23</v>
      </c>
      <c r="F12" s="2">
        <v>150.39</v>
      </c>
      <c r="G12" s="2">
        <v>18.84</v>
      </c>
      <c r="H12" s="30">
        <f t="shared" si="0"/>
        <v>2424.09</v>
      </c>
    </row>
    <row r="13" spans="1:8" ht="12.75">
      <c r="A13" s="1" t="s">
        <v>52</v>
      </c>
      <c r="B13" s="2">
        <v>0.84</v>
      </c>
      <c r="C13" s="2">
        <v>9.24</v>
      </c>
      <c r="D13" s="2">
        <v>28.56</v>
      </c>
      <c r="E13" s="2">
        <v>0</v>
      </c>
      <c r="F13" s="2">
        <v>210.68</v>
      </c>
      <c r="G13" s="2">
        <v>19.05</v>
      </c>
      <c r="H13" s="30">
        <f t="shared" si="0"/>
        <v>268.37</v>
      </c>
    </row>
    <row r="14" spans="1:8" ht="12.75">
      <c r="A14" s="1" t="s">
        <v>53</v>
      </c>
      <c r="B14" s="2">
        <v>10.4</v>
      </c>
      <c r="C14" s="2">
        <v>16.48</v>
      </c>
      <c r="D14" s="2">
        <v>4.16</v>
      </c>
      <c r="E14" s="2">
        <v>16.13</v>
      </c>
      <c r="F14" s="2">
        <v>101.65</v>
      </c>
      <c r="G14" s="2">
        <v>206.88</v>
      </c>
      <c r="H14" s="30">
        <f t="shared" si="0"/>
        <v>355.7</v>
      </c>
    </row>
    <row r="15" spans="1:8" ht="12.75">
      <c r="A15" s="1" t="s">
        <v>54</v>
      </c>
      <c r="B15" s="2">
        <v>18.57</v>
      </c>
      <c r="C15" s="2">
        <v>6.61</v>
      </c>
      <c r="D15" s="2">
        <v>10.56</v>
      </c>
      <c r="E15" s="2">
        <v>0</v>
      </c>
      <c r="F15" s="2">
        <v>183.31</v>
      </c>
      <c r="G15" s="2">
        <v>55.69</v>
      </c>
      <c r="H15" s="30">
        <f t="shared" si="0"/>
        <v>274.74</v>
      </c>
    </row>
    <row r="16" spans="1:8" ht="12.75">
      <c r="A16" s="1" t="s">
        <v>55</v>
      </c>
      <c r="B16" s="2">
        <v>1.67</v>
      </c>
      <c r="C16" s="2">
        <v>3.41</v>
      </c>
      <c r="D16" s="2">
        <v>16.38</v>
      </c>
      <c r="E16" s="2">
        <v>0</v>
      </c>
      <c r="F16" s="2">
        <v>134.58</v>
      </c>
      <c r="G16" s="2">
        <v>7.26</v>
      </c>
      <c r="H16" s="30">
        <f t="shared" si="0"/>
        <v>163.3</v>
      </c>
    </row>
    <row r="17" spans="1:8" ht="12.75">
      <c r="A17" s="1" t="s">
        <v>56</v>
      </c>
      <c r="B17" s="2">
        <v>105.03</v>
      </c>
      <c r="C17" s="2">
        <v>0</v>
      </c>
      <c r="D17" s="2">
        <v>20.5</v>
      </c>
      <c r="E17" s="2">
        <v>30.1</v>
      </c>
      <c r="F17" s="2">
        <v>191.18</v>
      </c>
      <c r="G17" s="2">
        <v>2.54</v>
      </c>
      <c r="H17" s="30">
        <f t="shared" si="0"/>
        <v>349.35</v>
      </c>
    </row>
    <row r="18" spans="1:8" ht="12.75">
      <c r="A18" s="1" t="s">
        <v>57</v>
      </c>
      <c r="B18" s="2">
        <v>179.66</v>
      </c>
      <c r="C18" s="2">
        <v>15.7</v>
      </c>
      <c r="D18" s="2">
        <v>0</v>
      </c>
      <c r="E18" s="2">
        <v>25.68</v>
      </c>
      <c r="F18" s="2">
        <v>4.56</v>
      </c>
      <c r="G18" s="2">
        <v>0</v>
      </c>
      <c r="H18" s="30">
        <f t="shared" si="0"/>
        <v>225.6</v>
      </c>
    </row>
    <row r="19" spans="1:8" ht="12.75">
      <c r="A19" s="1" t="s">
        <v>58</v>
      </c>
      <c r="B19" s="2">
        <v>63.82</v>
      </c>
      <c r="C19" s="2">
        <v>1.58</v>
      </c>
      <c r="D19" s="2">
        <v>0.84</v>
      </c>
      <c r="E19" s="2">
        <v>0</v>
      </c>
      <c r="F19" s="2">
        <v>0</v>
      </c>
      <c r="G19" s="2">
        <v>0</v>
      </c>
      <c r="H19" s="30">
        <f t="shared" si="0"/>
        <v>66.24000000000001</v>
      </c>
    </row>
    <row r="20" spans="1:8" ht="12.75">
      <c r="A20" s="1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18.97</v>
      </c>
      <c r="G20" s="2">
        <v>0</v>
      </c>
      <c r="H20" s="30">
        <f t="shared" si="0"/>
        <v>18.97</v>
      </c>
    </row>
    <row r="21" spans="1:8" ht="12.75">
      <c r="A21" s="1" t="s">
        <v>4</v>
      </c>
      <c r="B21" s="2">
        <v>1795.01</v>
      </c>
      <c r="C21" s="2">
        <v>138.41</v>
      </c>
      <c r="D21" s="2">
        <v>238.25</v>
      </c>
      <c r="E21" s="2">
        <v>17.95</v>
      </c>
      <c r="F21" s="2">
        <v>7.1</v>
      </c>
      <c r="G21" s="2">
        <v>17.24</v>
      </c>
      <c r="H21" s="30">
        <f t="shared" si="0"/>
        <v>2213.9599999999996</v>
      </c>
    </row>
    <row r="22" spans="1:8" ht="12.75">
      <c r="A22" s="1" t="s">
        <v>5</v>
      </c>
      <c r="B22" s="2">
        <v>589.51</v>
      </c>
      <c r="C22" s="2">
        <v>375.94</v>
      </c>
      <c r="D22" s="2">
        <v>11.28</v>
      </c>
      <c r="E22" s="2">
        <v>15.04</v>
      </c>
      <c r="F22" s="2">
        <v>8.49</v>
      </c>
      <c r="G22" s="2">
        <v>15.3</v>
      </c>
      <c r="H22" s="30">
        <f t="shared" si="0"/>
        <v>1015.56</v>
      </c>
    </row>
    <row r="23" spans="1:8" ht="12.75">
      <c r="A23" s="1" t="s">
        <v>6</v>
      </c>
      <c r="B23" s="2">
        <v>108.52</v>
      </c>
      <c r="C23" s="2">
        <v>27.04</v>
      </c>
      <c r="D23" s="2">
        <v>2093.03</v>
      </c>
      <c r="E23" s="2">
        <v>133.18</v>
      </c>
      <c r="F23" s="2">
        <v>163.54</v>
      </c>
      <c r="G23" s="2">
        <v>2.31</v>
      </c>
      <c r="H23" s="30">
        <f t="shared" si="0"/>
        <v>2527.62</v>
      </c>
    </row>
    <row r="24" spans="1:8" ht="12.75">
      <c r="A24" s="1" t="s">
        <v>7</v>
      </c>
      <c r="B24" s="2">
        <v>82.69</v>
      </c>
      <c r="C24" s="2">
        <v>28.43</v>
      </c>
      <c r="D24" s="2">
        <v>18.88</v>
      </c>
      <c r="E24" s="2">
        <v>328.04</v>
      </c>
      <c r="F24" s="2">
        <v>1.6</v>
      </c>
      <c r="G24" s="2">
        <v>0</v>
      </c>
      <c r="H24" s="30">
        <f t="shared" si="0"/>
        <v>459.64000000000004</v>
      </c>
    </row>
    <row r="25" spans="1:8" ht="12.75">
      <c r="A25" s="1" t="s">
        <v>8</v>
      </c>
      <c r="B25" s="2">
        <v>43.72</v>
      </c>
      <c r="C25" s="2">
        <v>10.91</v>
      </c>
      <c r="D25" s="2">
        <v>61.68</v>
      </c>
      <c r="E25" s="2">
        <v>4.03</v>
      </c>
      <c r="F25" s="2">
        <v>697.89</v>
      </c>
      <c r="G25" s="2">
        <v>39.75</v>
      </c>
      <c r="H25" s="30">
        <f t="shared" si="0"/>
        <v>857.98</v>
      </c>
    </row>
    <row r="26" spans="1:8" ht="12.75">
      <c r="A26" s="1" t="s">
        <v>61</v>
      </c>
      <c r="B26" s="2">
        <v>19.02</v>
      </c>
      <c r="C26" s="2">
        <v>6.99</v>
      </c>
      <c r="D26" s="2">
        <v>11.12</v>
      </c>
      <c r="E26" s="2">
        <v>0</v>
      </c>
      <c r="F26" s="2">
        <v>114.18</v>
      </c>
      <c r="G26" s="2">
        <v>946.69</v>
      </c>
      <c r="H26" s="30">
        <f t="shared" si="0"/>
        <v>1098</v>
      </c>
    </row>
    <row r="27" spans="1:8" ht="12.75">
      <c r="A27" s="1" t="s">
        <v>62</v>
      </c>
      <c r="B27" s="2">
        <v>279.5</v>
      </c>
      <c r="C27" s="2">
        <v>365.4</v>
      </c>
      <c r="D27" s="2">
        <v>259.85</v>
      </c>
      <c r="E27" s="2">
        <v>5.07</v>
      </c>
      <c r="F27" s="2">
        <v>187.01</v>
      </c>
      <c r="G27" s="2">
        <v>13.5</v>
      </c>
      <c r="H27" s="30">
        <f t="shared" si="0"/>
        <v>1110.33</v>
      </c>
    </row>
    <row r="28" spans="1:8" ht="13.5" thickBot="1">
      <c r="A28" s="33" t="s">
        <v>63</v>
      </c>
      <c r="B28" s="29">
        <f>SUM(B4:B27)</f>
        <v>3792.71</v>
      </c>
      <c r="C28" s="29">
        <f aca="true" t="shared" si="1" ref="C28:H28">SUM(C4:C27)</f>
        <v>1661.5</v>
      </c>
      <c r="D28" s="29">
        <f t="shared" si="1"/>
        <v>4741.390000000001</v>
      </c>
      <c r="E28" s="29">
        <f t="shared" si="1"/>
        <v>1455.87</v>
      </c>
      <c r="F28" s="29">
        <f t="shared" si="1"/>
        <v>2403.629999999999</v>
      </c>
      <c r="G28" s="29">
        <f t="shared" si="1"/>
        <v>1421.97</v>
      </c>
      <c r="H28" s="29">
        <f t="shared" si="1"/>
        <v>15477.069999999998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1.7109375" style="0" bestFit="1" customWidth="1"/>
    <col min="2" max="2" width="13.7109375" style="0" bestFit="1" customWidth="1"/>
    <col min="3" max="3" width="16.28125" style="0" bestFit="1" customWidth="1"/>
    <col min="4" max="4" width="17.7109375" style="0" bestFit="1" customWidth="1"/>
    <col min="5" max="5" width="16.8515625" style="0" bestFit="1" customWidth="1"/>
    <col min="6" max="6" width="17.7109375" style="0" bestFit="1" customWidth="1"/>
    <col min="7" max="7" width="9.8515625" style="0" bestFit="1" customWidth="1"/>
    <col min="8" max="16384" width="10.28125" style="0" customWidth="1"/>
  </cols>
  <sheetData>
    <row r="1" ht="13.5" thickBot="1">
      <c r="A1" t="s">
        <v>142</v>
      </c>
    </row>
    <row r="2" spans="1:8" ht="13.5" thickTop="1">
      <c r="A2" s="4" t="s">
        <v>64</v>
      </c>
      <c r="B2" s="44" t="s">
        <v>94</v>
      </c>
      <c r="C2" s="15"/>
      <c r="D2" s="15"/>
      <c r="E2" s="15"/>
      <c r="F2" s="15"/>
      <c r="G2" s="15"/>
      <c r="H2" s="32"/>
    </row>
    <row r="3" spans="1:8" ht="25.5">
      <c r="A3" s="1"/>
      <c r="B3" s="6" t="s">
        <v>4</v>
      </c>
      <c r="C3" s="6" t="s">
        <v>5</v>
      </c>
      <c r="D3" s="6" t="s">
        <v>6</v>
      </c>
      <c r="E3" s="6" t="s">
        <v>105</v>
      </c>
      <c r="F3" s="6" t="s">
        <v>8</v>
      </c>
      <c r="G3" s="6" t="s">
        <v>9</v>
      </c>
      <c r="H3" s="34" t="s">
        <v>2</v>
      </c>
    </row>
    <row r="4" spans="1:8" ht="12.75">
      <c r="A4" s="16" t="s">
        <v>65</v>
      </c>
      <c r="B4" s="8">
        <v>2794.65</v>
      </c>
      <c r="C4" s="8">
        <v>151.55</v>
      </c>
      <c r="D4" s="8">
        <v>82.34</v>
      </c>
      <c r="E4" s="8">
        <v>57.4</v>
      </c>
      <c r="F4" s="8">
        <v>46.02</v>
      </c>
      <c r="G4" s="8">
        <v>35.44</v>
      </c>
      <c r="H4" s="31">
        <f>SUM(B4:G4)</f>
        <v>3167.4000000000005</v>
      </c>
    </row>
    <row r="5" spans="1:8" ht="12.75">
      <c r="A5" s="1" t="s">
        <v>66</v>
      </c>
      <c r="B5" s="2">
        <v>378.67</v>
      </c>
      <c r="C5" s="2">
        <v>1303.81</v>
      </c>
      <c r="D5" s="2">
        <v>23.83</v>
      </c>
      <c r="E5" s="2">
        <v>7.91</v>
      </c>
      <c r="F5" s="2">
        <v>58.53</v>
      </c>
      <c r="G5" s="2">
        <v>26.07</v>
      </c>
      <c r="H5" s="30">
        <f aca="true" t="shared" si="0" ref="H5:H10">SUM(B5:G5)</f>
        <v>1798.82</v>
      </c>
    </row>
    <row r="6" spans="1:8" ht="12.75">
      <c r="A6" s="1" t="s">
        <v>67</v>
      </c>
      <c r="B6" s="2">
        <v>202.75</v>
      </c>
      <c r="C6" s="2">
        <v>79.43</v>
      </c>
      <c r="D6" s="2">
        <v>4573.67</v>
      </c>
      <c r="E6" s="2">
        <v>111.43</v>
      </c>
      <c r="F6" s="2">
        <v>103.59</v>
      </c>
      <c r="G6" s="2">
        <v>4.07</v>
      </c>
      <c r="H6" s="30">
        <f t="shared" si="0"/>
        <v>5074.9400000000005</v>
      </c>
    </row>
    <row r="7" spans="1:8" ht="12.75">
      <c r="A7" s="1" t="s">
        <v>68</v>
      </c>
      <c r="B7" s="2">
        <v>232.86</v>
      </c>
      <c r="C7" s="2">
        <v>50.77</v>
      </c>
      <c r="D7" s="2">
        <v>8.87</v>
      </c>
      <c r="E7" s="2">
        <v>1207.69</v>
      </c>
      <c r="F7" s="2">
        <v>3.53</v>
      </c>
      <c r="G7" s="2">
        <v>0.32</v>
      </c>
      <c r="H7" s="30">
        <f t="shared" si="0"/>
        <v>1504.04</v>
      </c>
    </row>
    <row r="8" spans="1:8" ht="12.75">
      <c r="A8" s="1" t="s">
        <v>69</v>
      </c>
      <c r="B8" s="2">
        <v>148.41</v>
      </c>
      <c r="C8" s="2">
        <v>59.56</v>
      </c>
      <c r="D8" s="2">
        <v>49.31</v>
      </c>
      <c r="E8" s="2">
        <v>67.55</v>
      </c>
      <c r="F8" s="2">
        <v>2054.68</v>
      </c>
      <c r="G8" s="2">
        <v>127.88</v>
      </c>
      <c r="H8" s="30">
        <f t="shared" si="0"/>
        <v>2507.39</v>
      </c>
    </row>
    <row r="9" spans="1:8" ht="12.75">
      <c r="A9" s="1" t="s">
        <v>70</v>
      </c>
      <c r="B9" s="2">
        <v>35.36</v>
      </c>
      <c r="C9" s="2">
        <v>16.38</v>
      </c>
      <c r="D9" s="2">
        <v>3.4</v>
      </c>
      <c r="E9" s="2">
        <v>3.89</v>
      </c>
      <c r="F9" s="2">
        <v>137.32</v>
      </c>
      <c r="G9" s="2">
        <v>1228.21</v>
      </c>
      <c r="H9" s="30">
        <f t="shared" si="0"/>
        <v>1424.56</v>
      </c>
    </row>
    <row r="10" spans="1:8" ht="13.5" thickBot="1">
      <c r="A10" s="33" t="s">
        <v>2</v>
      </c>
      <c r="B10" s="29">
        <f aca="true" t="shared" si="1" ref="B10:G10">SUM(B4:B9)</f>
        <v>3792.7000000000003</v>
      </c>
      <c r="C10" s="29">
        <f t="shared" si="1"/>
        <v>1661.5</v>
      </c>
      <c r="D10" s="29">
        <f t="shared" si="1"/>
        <v>4741.42</v>
      </c>
      <c r="E10" s="29">
        <f t="shared" si="1"/>
        <v>1455.8700000000001</v>
      </c>
      <c r="F10" s="29">
        <f t="shared" si="1"/>
        <v>2403.67</v>
      </c>
      <c r="G10" s="29">
        <f t="shared" si="1"/>
        <v>1421.99</v>
      </c>
      <c r="H10" s="29">
        <f t="shared" si="0"/>
        <v>15477.150000000001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2" customWidth="1"/>
    <col min="2" max="2" width="23.00390625" style="2" customWidth="1"/>
    <col min="3" max="3" width="10.00390625" style="2" bestFit="1" customWidth="1"/>
    <col min="4" max="4" width="8.57421875" style="2" bestFit="1" customWidth="1"/>
    <col min="5" max="5" width="13.8515625" style="2" customWidth="1"/>
    <col min="6" max="6" width="12.140625" style="2" bestFit="1" customWidth="1"/>
    <col min="7" max="7" width="15.28125" style="2" customWidth="1"/>
    <col min="8" max="8" width="9.8515625" style="2" bestFit="1" customWidth="1"/>
    <col min="9" max="9" width="13.57421875" style="2" customWidth="1"/>
    <col min="10" max="12" width="14.00390625" style="2" bestFit="1" customWidth="1"/>
    <col min="13" max="13" width="10.140625" style="35" bestFit="1" customWidth="1"/>
    <col min="14" max="16384" width="10.28125" style="2" customWidth="1"/>
  </cols>
  <sheetData>
    <row r="1" ht="13.5" thickBot="1">
      <c r="A1" s="47" t="s">
        <v>128</v>
      </c>
    </row>
    <row r="2" spans="1:13" ht="39" thickTop="1">
      <c r="A2" s="4"/>
      <c r="B2" s="5"/>
      <c r="C2" s="5" t="s">
        <v>1</v>
      </c>
      <c r="D2" s="5" t="s">
        <v>110</v>
      </c>
      <c r="E2" s="5" t="s">
        <v>74</v>
      </c>
      <c r="F2" s="5" t="s">
        <v>75</v>
      </c>
      <c r="G2" s="5" t="s">
        <v>76</v>
      </c>
      <c r="H2" s="5" t="s">
        <v>73</v>
      </c>
      <c r="I2" s="5" t="s">
        <v>72</v>
      </c>
      <c r="J2" s="5" t="s">
        <v>77</v>
      </c>
      <c r="K2" s="5" t="s">
        <v>78</v>
      </c>
      <c r="L2" s="5" t="s">
        <v>79</v>
      </c>
      <c r="M2" s="37" t="s">
        <v>2</v>
      </c>
    </row>
    <row r="3" spans="1:13" ht="14.25" customHeight="1">
      <c r="A3" s="7"/>
      <c r="B3" s="7"/>
      <c r="C3" s="49" t="s">
        <v>71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2" ht="14.25" customHeight="1">
      <c r="A4" s="22" t="s">
        <v>86</v>
      </c>
      <c r="B4" s="22" t="s">
        <v>94</v>
      </c>
    </row>
    <row r="5" spans="1:13" ht="12.75">
      <c r="A5" s="1" t="s">
        <v>3</v>
      </c>
      <c r="C5" s="30">
        <v>5082934</v>
      </c>
      <c r="D5" s="30">
        <v>321829</v>
      </c>
      <c r="E5" s="30">
        <v>1766554</v>
      </c>
      <c r="F5" s="30">
        <v>7171317</v>
      </c>
      <c r="G5" s="30">
        <v>212172</v>
      </c>
      <c r="H5" s="30">
        <v>80214</v>
      </c>
      <c r="I5" s="30">
        <v>292386</v>
      </c>
      <c r="J5" s="30">
        <v>2504464</v>
      </c>
      <c r="K5" s="30">
        <v>25442</v>
      </c>
      <c r="L5" s="30">
        <v>2529906</v>
      </c>
      <c r="M5" s="38">
        <f>F5+I5+L5</f>
        <v>9993609</v>
      </c>
    </row>
    <row r="6" spans="1:13" ht="12.75">
      <c r="A6" s="1"/>
      <c r="B6" s="1" t="s">
        <v>4</v>
      </c>
      <c r="C6" s="2">
        <v>1540228</v>
      </c>
      <c r="D6" s="2">
        <v>118678</v>
      </c>
      <c r="E6" s="2">
        <v>582044</v>
      </c>
      <c r="F6" s="2">
        <v>2240950</v>
      </c>
      <c r="G6" s="2">
        <v>111670</v>
      </c>
      <c r="H6" s="2">
        <v>15379</v>
      </c>
      <c r="I6" s="2">
        <v>127049</v>
      </c>
      <c r="J6" s="2">
        <v>641717</v>
      </c>
      <c r="K6" s="2">
        <v>3684</v>
      </c>
      <c r="L6" s="2">
        <v>645401</v>
      </c>
      <c r="M6" s="38">
        <f>F6+I6+L6</f>
        <v>3013400</v>
      </c>
    </row>
    <row r="7" spans="1:13" ht="12.75">
      <c r="A7" s="1"/>
      <c r="B7" s="1" t="s">
        <v>5</v>
      </c>
      <c r="C7" s="2">
        <v>692594</v>
      </c>
      <c r="D7" s="2">
        <v>16401</v>
      </c>
      <c r="E7" s="2">
        <v>255000</v>
      </c>
      <c r="F7" s="2">
        <v>963995</v>
      </c>
      <c r="G7" s="2">
        <v>33873</v>
      </c>
      <c r="H7" s="2">
        <v>6332</v>
      </c>
      <c r="I7" s="2">
        <v>40205</v>
      </c>
      <c r="J7" s="2">
        <v>323723</v>
      </c>
      <c r="K7" s="2">
        <v>2768</v>
      </c>
      <c r="L7" s="2">
        <v>326491</v>
      </c>
      <c r="M7" s="38">
        <f aca="true" t="shared" si="0" ref="M7:M42">F7+I7+L7</f>
        <v>1330691</v>
      </c>
    </row>
    <row r="8" spans="1:13" ht="12.75">
      <c r="A8" s="1"/>
      <c r="B8" s="1" t="s">
        <v>6</v>
      </c>
      <c r="C8" s="2">
        <v>828002</v>
      </c>
      <c r="D8" s="2">
        <v>52697</v>
      </c>
      <c r="E8" s="2">
        <v>298088</v>
      </c>
      <c r="F8" s="2">
        <v>1178787</v>
      </c>
      <c r="G8" s="2">
        <v>17753</v>
      </c>
      <c r="H8" s="2">
        <v>7080</v>
      </c>
      <c r="I8" s="2">
        <v>24833</v>
      </c>
      <c r="J8" s="2">
        <v>554385</v>
      </c>
      <c r="K8" s="2">
        <v>2130</v>
      </c>
      <c r="L8" s="2">
        <v>556515</v>
      </c>
      <c r="M8" s="38">
        <f t="shared" si="0"/>
        <v>1760135</v>
      </c>
    </row>
    <row r="9" spans="1:13" ht="12.75">
      <c r="A9" s="1"/>
      <c r="B9" s="1" t="s">
        <v>7</v>
      </c>
      <c r="C9" s="2">
        <v>650844</v>
      </c>
      <c r="D9" s="2">
        <v>10000</v>
      </c>
      <c r="E9" s="2">
        <v>280120</v>
      </c>
      <c r="F9" s="2">
        <v>940964</v>
      </c>
      <c r="G9" s="2">
        <v>28787</v>
      </c>
      <c r="H9" s="2">
        <v>46353</v>
      </c>
      <c r="I9" s="2">
        <v>75140</v>
      </c>
      <c r="J9" s="2">
        <v>271988</v>
      </c>
      <c r="K9" s="2">
        <v>12571</v>
      </c>
      <c r="L9" s="2">
        <v>284559</v>
      </c>
      <c r="M9" s="38">
        <f t="shared" si="0"/>
        <v>1300663</v>
      </c>
    </row>
    <row r="10" spans="1:13" ht="12.75">
      <c r="A10" s="1"/>
      <c r="B10" s="1" t="s">
        <v>8</v>
      </c>
      <c r="C10" s="2">
        <v>856985</v>
      </c>
      <c r="D10" s="2">
        <v>75302</v>
      </c>
      <c r="E10" s="2">
        <v>233547</v>
      </c>
      <c r="F10" s="2">
        <v>1165834</v>
      </c>
      <c r="G10" s="2">
        <v>18724</v>
      </c>
      <c r="H10" s="2">
        <v>4525</v>
      </c>
      <c r="I10" s="2">
        <v>23249</v>
      </c>
      <c r="J10" s="2">
        <v>429525</v>
      </c>
      <c r="K10" s="2">
        <v>2888</v>
      </c>
      <c r="L10" s="2">
        <v>432413</v>
      </c>
      <c r="M10" s="38">
        <f t="shared" si="0"/>
        <v>1621496</v>
      </c>
    </row>
    <row r="11" spans="1:13" ht="12.75">
      <c r="A11" s="1"/>
      <c r="B11" s="1" t="s">
        <v>9</v>
      </c>
      <c r="C11" s="2">
        <v>514281</v>
      </c>
      <c r="D11" s="2">
        <v>48751</v>
      </c>
      <c r="E11" s="2">
        <v>117755</v>
      </c>
      <c r="F11" s="2">
        <v>680787</v>
      </c>
      <c r="G11" s="2">
        <v>1365</v>
      </c>
      <c r="H11" s="2">
        <v>545</v>
      </c>
      <c r="I11" s="2">
        <v>1910</v>
      </c>
      <c r="J11" s="2">
        <v>283126</v>
      </c>
      <c r="K11" s="2">
        <v>1401</v>
      </c>
      <c r="L11" s="2">
        <v>284527</v>
      </c>
      <c r="M11" s="38">
        <f t="shared" si="0"/>
        <v>967224</v>
      </c>
    </row>
    <row r="12" spans="1:13" ht="12.75">
      <c r="A12" s="1" t="s">
        <v>10</v>
      </c>
      <c r="B12" s="1"/>
      <c r="C12" s="30">
        <f>C16+C15+C14+C13</f>
        <v>1179050.56</v>
      </c>
      <c r="D12" s="30">
        <f aca="true" t="shared" si="1" ref="D12:L12">D16+D15+D14+D13</f>
        <v>26689</v>
      </c>
      <c r="E12" s="30">
        <f t="shared" si="1"/>
        <v>141573.48</v>
      </c>
      <c r="F12" s="30">
        <f t="shared" si="1"/>
        <v>1347313.05</v>
      </c>
      <c r="G12" s="30">
        <f t="shared" si="1"/>
        <v>5178</v>
      </c>
      <c r="H12" s="30">
        <f t="shared" si="1"/>
        <v>15514</v>
      </c>
      <c r="I12" s="30">
        <f t="shared" si="1"/>
        <v>20692</v>
      </c>
      <c r="J12" s="30">
        <f t="shared" si="1"/>
        <v>132563</v>
      </c>
      <c r="K12" s="30">
        <f t="shared" si="1"/>
        <v>10895</v>
      </c>
      <c r="L12" s="30">
        <f t="shared" si="1"/>
        <v>143458</v>
      </c>
      <c r="M12" s="38">
        <f t="shared" si="0"/>
        <v>1511463.05</v>
      </c>
    </row>
    <row r="13" spans="1:13" ht="12.75">
      <c r="A13" s="1"/>
      <c r="B13" s="1" t="s">
        <v>4</v>
      </c>
      <c r="C13" s="2">
        <v>19963</v>
      </c>
      <c r="D13" s="2">
        <v>0</v>
      </c>
      <c r="E13" s="2">
        <v>201</v>
      </c>
      <c r="F13" s="2">
        <v>20164</v>
      </c>
      <c r="G13" s="2">
        <v>0</v>
      </c>
      <c r="H13" s="2">
        <v>0</v>
      </c>
      <c r="I13" s="2">
        <v>0</v>
      </c>
      <c r="J13" s="2">
        <v>2610</v>
      </c>
      <c r="K13" s="2">
        <v>0</v>
      </c>
      <c r="L13" s="2">
        <v>2610</v>
      </c>
      <c r="M13" s="38">
        <f t="shared" si="0"/>
        <v>22774</v>
      </c>
    </row>
    <row r="14" spans="1:13" ht="12.75">
      <c r="A14" s="1"/>
      <c r="B14" s="1" t="s">
        <v>5</v>
      </c>
      <c r="C14" s="2">
        <v>1067</v>
      </c>
      <c r="D14" s="2">
        <v>0</v>
      </c>
      <c r="E14" s="2">
        <v>50</v>
      </c>
      <c r="F14" s="2">
        <v>1117</v>
      </c>
      <c r="G14" s="2">
        <v>0</v>
      </c>
      <c r="H14" s="2">
        <v>135</v>
      </c>
      <c r="I14" s="2">
        <v>135</v>
      </c>
      <c r="J14" s="2">
        <v>248</v>
      </c>
      <c r="K14" s="2">
        <v>43</v>
      </c>
      <c r="L14" s="2">
        <v>291</v>
      </c>
      <c r="M14" s="38">
        <f t="shared" si="0"/>
        <v>1543</v>
      </c>
    </row>
    <row r="15" spans="1:13" ht="12.75">
      <c r="A15" s="1"/>
      <c r="B15" s="1" t="s">
        <v>6</v>
      </c>
      <c r="C15" s="2">
        <v>1156105.56</v>
      </c>
      <c r="D15" s="2">
        <v>26689</v>
      </c>
      <c r="E15" s="2">
        <v>141322.48</v>
      </c>
      <c r="F15" s="2">
        <v>1324117.05</v>
      </c>
      <c r="G15" s="2">
        <v>5178</v>
      </c>
      <c r="H15" s="2">
        <v>15379</v>
      </c>
      <c r="I15" s="2">
        <v>20557</v>
      </c>
      <c r="J15" s="2">
        <v>129705</v>
      </c>
      <c r="K15" s="2">
        <v>10852</v>
      </c>
      <c r="L15" s="2">
        <v>140557</v>
      </c>
      <c r="M15" s="38">
        <f t="shared" si="0"/>
        <v>1485231.05</v>
      </c>
    </row>
    <row r="16" spans="1:13" ht="12.75">
      <c r="A16" s="1"/>
      <c r="B16" s="1" t="s">
        <v>8</v>
      </c>
      <c r="C16" s="2">
        <v>1915</v>
      </c>
      <c r="D16" s="2">
        <v>0</v>
      </c>
      <c r="E16" s="2">
        <v>0</v>
      </c>
      <c r="F16" s="2">
        <v>1915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8">
        <f t="shared" si="0"/>
        <v>1915</v>
      </c>
    </row>
    <row r="17" spans="1:13" ht="12.75">
      <c r="A17" s="1" t="s">
        <v>11</v>
      </c>
      <c r="B17" s="1"/>
      <c r="C17" s="30">
        <v>268558</v>
      </c>
      <c r="D17" s="30">
        <v>7394</v>
      </c>
      <c r="E17" s="30">
        <v>154494</v>
      </c>
      <c r="F17" s="30">
        <v>430446</v>
      </c>
      <c r="G17" s="30">
        <v>8984</v>
      </c>
      <c r="H17" s="30">
        <v>11398</v>
      </c>
      <c r="I17" s="30">
        <v>20382</v>
      </c>
      <c r="J17" s="30">
        <v>0</v>
      </c>
      <c r="K17" s="30">
        <v>0</v>
      </c>
      <c r="L17" s="30">
        <v>0</v>
      </c>
      <c r="M17" s="38">
        <f t="shared" si="0"/>
        <v>450828</v>
      </c>
    </row>
    <row r="18" spans="1:13" ht="12.75">
      <c r="A18" s="1"/>
      <c r="B18" s="1" t="s">
        <v>4</v>
      </c>
      <c r="C18" s="2">
        <v>2729</v>
      </c>
      <c r="D18" s="2">
        <v>201</v>
      </c>
      <c r="E18" s="2">
        <v>1389</v>
      </c>
      <c r="F18" s="2">
        <v>4319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8">
        <f t="shared" si="0"/>
        <v>4319</v>
      </c>
    </row>
    <row r="19" spans="1:13" ht="12.75">
      <c r="A19" s="1"/>
      <c r="B19" s="1" t="s">
        <v>6</v>
      </c>
      <c r="C19" s="2">
        <v>130195</v>
      </c>
      <c r="D19" s="2">
        <v>4912</v>
      </c>
      <c r="E19" s="2">
        <v>105571</v>
      </c>
      <c r="F19" s="2">
        <v>240678</v>
      </c>
      <c r="G19" s="2">
        <v>5647</v>
      </c>
      <c r="H19" s="2">
        <v>11393</v>
      </c>
      <c r="I19" s="2">
        <v>17040</v>
      </c>
      <c r="J19" s="2">
        <v>0</v>
      </c>
      <c r="K19" s="2">
        <v>0</v>
      </c>
      <c r="L19" s="2">
        <v>0</v>
      </c>
      <c r="M19" s="38">
        <f t="shared" si="0"/>
        <v>257718</v>
      </c>
    </row>
    <row r="20" spans="1:13" ht="12.75">
      <c r="A20" s="1"/>
      <c r="B20" s="1" t="s">
        <v>8</v>
      </c>
      <c r="C20" s="2">
        <v>57986</v>
      </c>
      <c r="D20" s="2">
        <v>510</v>
      </c>
      <c r="E20" s="2">
        <v>29449</v>
      </c>
      <c r="F20" s="2">
        <v>87945</v>
      </c>
      <c r="G20" s="2">
        <v>3335</v>
      </c>
      <c r="H20" s="2">
        <v>0</v>
      </c>
      <c r="I20" s="2">
        <v>3335</v>
      </c>
      <c r="J20" s="2">
        <v>0</v>
      </c>
      <c r="K20" s="2">
        <v>0</v>
      </c>
      <c r="L20" s="2">
        <v>0</v>
      </c>
      <c r="M20" s="38">
        <f t="shared" si="0"/>
        <v>91280</v>
      </c>
    </row>
    <row r="21" spans="1:13" ht="12.75">
      <c r="A21" s="1"/>
      <c r="B21" s="1" t="s">
        <v>9</v>
      </c>
      <c r="C21" s="2">
        <v>77648</v>
      </c>
      <c r="D21" s="2">
        <v>1771</v>
      </c>
      <c r="E21" s="2">
        <v>18085</v>
      </c>
      <c r="F21" s="2">
        <v>97504</v>
      </c>
      <c r="G21" s="2">
        <v>2</v>
      </c>
      <c r="H21" s="2">
        <v>5</v>
      </c>
      <c r="I21" s="2">
        <v>7</v>
      </c>
      <c r="J21" s="2">
        <v>0</v>
      </c>
      <c r="K21" s="2">
        <v>0</v>
      </c>
      <c r="L21" s="2">
        <v>0</v>
      </c>
      <c r="M21" s="38">
        <f t="shared" si="0"/>
        <v>97511</v>
      </c>
    </row>
    <row r="22" spans="1:13" ht="12.75">
      <c r="A22" s="1" t="s">
        <v>12</v>
      </c>
      <c r="B22" s="1"/>
      <c r="C22" s="30">
        <v>318913</v>
      </c>
      <c r="D22" s="30">
        <v>37985</v>
      </c>
      <c r="E22" s="30">
        <v>250014</v>
      </c>
      <c r="F22" s="30">
        <v>606912</v>
      </c>
      <c r="G22" s="30">
        <v>10651</v>
      </c>
      <c r="H22" s="30">
        <v>1700</v>
      </c>
      <c r="I22" s="30">
        <v>12351</v>
      </c>
      <c r="J22" s="30">
        <v>3400</v>
      </c>
      <c r="K22" s="30">
        <v>0</v>
      </c>
      <c r="L22" s="30">
        <v>3400</v>
      </c>
      <c r="M22" s="38">
        <f t="shared" si="0"/>
        <v>622663</v>
      </c>
    </row>
    <row r="23" spans="1:13" ht="12.75">
      <c r="A23" s="1"/>
      <c r="B23" s="1" t="s">
        <v>4</v>
      </c>
      <c r="C23" s="2">
        <v>102973</v>
      </c>
      <c r="D23" s="2">
        <v>0</v>
      </c>
      <c r="E23" s="2">
        <v>114354</v>
      </c>
      <c r="F23" s="2">
        <v>217327</v>
      </c>
      <c r="G23" s="2">
        <v>6555</v>
      </c>
      <c r="H23" s="2">
        <v>0</v>
      </c>
      <c r="I23" s="2">
        <v>6555</v>
      </c>
      <c r="J23" s="2">
        <v>0</v>
      </c>
      <c r="K23" s="2">
        <v>0</v>
      </c>
      <c r="L23" s="2">
        <v>0</v>
      </c>
      <c r="M23" s="38">
        <f t="shared" si="0"/>
        <v>223882</v>
      </c>
    </row>
    <row r="24" spans="1:13" ht="12.75">
      <c r="A24" s="1"/>
      <c r="B24" s="1" t="s">
        <v>5</v>
      </c>
      <c r="C24" s="2">
        <v>40234</v>
      </c>
      <c r="D24" s="2">
        <v>11820</v>
      </c>
      <c r="E24" s="2">
        <v>36185</v>
      </c>
      <c r="F24" s="2">
        <v>88239</v>
      </c>
      <c r="G24" s="2">
        <v>1533</v>
      </c>
      <c r="H24" s="2">
        <v>1000</v>
      </c>
      <c r="I24" s="2">
        <v>2533</v>
      </c>
      <c r="J24" s="2">
        <v>0</v>
      </c>
      <c r="K24" s="2">
        <v>0</v>
      </c>
      <c r="L24" s="2">
        <v>0</v>
      </c>
      <c r="M24" s="38">
        <f t="shared" si="0"/>
        <v>90772</v>
      </c>
    </row>
    <row r="25" spans="1:13" ht="12.75">
      <c r="A25" s="1"/>
      <c r="B25" s="1" t="s">
        <v>6</v>
      </c>
      <c r="C25" s="2">
        <v>2703</v>
      </c>
      <c r="D25" s="2">
        <v>0</v>
      </c>
      <c r="E25" s="2">
        <v>725</v>
      </c>
      <c r="F25" s="2">
        <v>3428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8">
        <f t="shared" si="0"/>
        <v>3428</v>
      </c>
    </row>
    <row r="26" spans="1:13" ht="12.75">
      <c r="A26" s="1"/>
      <c r="B26" s="1" t="s">
        <v>8</v>
      </c>
      <c r="C26" s="2">
        <v>154258</v>
      </c>
      <c r="D26" s="2">
        <v>26165</v>
      </c>
      <c r="E26" s="2">
        <v>95620</v>
      </c>
      <c r="F26" s="2">
        <v>276043</v>
      </c>
      <c r="G26" s="2">
        <v>2508</v>
      </c>
      <c r="H26" s="2">
        <v>700</v>
      </c>
      <c r="I26" s="2">
        <v>3208</v>
      </c>
      <c r="J26" s="2">
        <v>3400</v>
      </c>
      <c r="K26" s="2">
        <v>0</v>
      </c>
      <c r="L26" s="2">
        <v>3400</v>
      </c>
      <c r="M26" s="38">
        <f t="shared" si="0"/>
        <v>282651</v>
      </c>
    </row>
    <row r="27" spans="1:13" ht="12.75">
      <c r="A27" s="1"/>
      <c r="B27" s="1" t="s">
        <v>9</v>
      </c>
      <c r="C27" s="2">
        <v>18745</v>
      </c>
      <c r="D27" s="2">
        <v>0</v>
      </c>
      <c r="E27" s="2">
        <v>3130</v>
      </c>
      <c r="F27" s="2">
        <v>21875</v>
      </c>
      <c r="G27" s="2">
        <v>55</v>
      </c>
      <c r="H27" s="2">
        <v>0</v>
      </c>
      <c r="I27" s="2">
        <v>55</v>
      </c>
      <c r="J27" s="2">
        <v>0</v>
      </c>
      <c r="K27" s="2">
        <v>0</v>
      </c>
      <c r="L27" s="2">
        <v>0</v>
      </c>
      <c r="M27" s="38">
        <f t="shared" si="0"/>
        <v>21930</v>
      </c>
    </row>
    <row r="28" spans="1:13" ht="12.75">
      <c r="A28" s="1" t="s">
        <v>13</v>
      </c>
      <c r="B28" s="1"/>
      <c r="C28" s="30">
        <v>118872</v>
      </c>
      <c r="D28" s="30">
        <v>7819</v>
      </c>
      <c r="E28" s="30">
        <v>55707</v>
      </c>
      <c r="F28" s="30">
        <v>182398</v>
      </c>
      <c r="G28" s="30">
        <v>2264</v>
      </c>
      <c r="H28" s="30">
        <v>8270</v>
      </c>
      <c r="I28" s="30">
        <v>10534</v>
      </c>
      <c r="J28" s="30">
        <v>16073</v>
      </c>
      <c r="K28" s="30">
        <v>0</v>
      </c>
      <c r="L28" s="30">
        <v>16073</v>
      </c>
      <c r="M28" s="38">
        <f t="shared" si="0"/>
        <v>209005</v>
      </c>
    </row>
    <row r="29" spans="1:13" ht="12.75">
      <c r="A29" s="1"/>
      <c r="B29" s="1" t="s">
        <v>5</v>
      </c>
      <c r="C29" s="2">
        <v>1158</v>
      </c>
      <c r="D29" s="2">
        <v>0</v>
      </c>
      <c r="E29" s="2">
        <v>3000</v>
      </c>
      <c r="F29" s="2">
        <v>4158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8">
        <f t="shared" si="0"/>
        <v>4158</v>
      </c>
    </row>
    <row r="30" spans="1:13" ht="12.75">
      <c r="A30" s="1"/>
      <c r="B30" s="1" t="s">
        <v>6</v>
      </c>
      <c r="C30" s="2">
        <v>91639</v>
      </c>
      <c r="D30" s="2">
        <v>7819</v>
      </c>
      <c r="E30" s="2">
        <v>23304</v>
      </c>
      <c r="F30" s="2">
        <v>122762</v>
      </c>
      <c r="G30" s="2">
        <v>2264</v>
      </c>
      <c r="H30" s="2">
        <v>7870</v>
      </c>
      <c r="I30" s="2">
        <v>10134</v>
      </c>
      <c r="J30" s="2">
        <v>11242</v>
      </c>
      <c r="K30" s="2">
        <v>0</v>
      </c>
      <c r="L30" s="2">
        <v>11242</v>
      </c>
      <c r="M30" s="38">
        <f t="shared" si="0"/>
        <v>144138</v>
      </c>
    </row>
    <row r="31" spans="1:13" ht="12.75">
      <c r="A31" s="1"/>
      <c r="B31" s="1" t="s">
        <v>7</v>
      </c>
      <c r="C31" s="2">
        <v>11496</v>
      </c>
      <c r="D31" s="2">
        <v>0</v>
      </c>
      <c r="E31" s="2">
        <v>12158</v>
      </c>
      <c r="F31" s="2">
        <v>23654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8">
        <f t="shared" si="0"/>
        <v>23654</v>
      </c>
    </row>
    <row r="32" spans="1:13" ht="12.75">
      <c r="A32" s="1"/>
      <c r="B32" s="1" t="s">
        <v>8</v>
      </c>
      <c r="C32" s="2">
        <v>13000</v>
      </c>
      <c r="D32" s="2">
        <v>0</v>
      </c>
      <c r="E32" s="2">
        <v>17045</v>
      </c>
      <c r="F32" s="2">
        <v>30045</v>
      </c>
      <c r="G32" s="2">
        <v>0</v>
      </c>
      <c r="H32" s="2">
        <v>400</v>
      </c>
      <c r="I32" s="2">
        <v>400</v>
      </c>
      <c r="J32" s="2">
        <v>4831</v>
      </c>
      <c r="K32" s="2">
        <v>0</v>
      </c>
      <c r="L32" s="2">
        <v>4831</v>
      </c>
      <c r="M32" s="38">
        <f t="shared" si="0"/>
        <v>35276</v>
      </c>
    </row>
    <row r="33" spans="1:13" ht="12.75">
      <c r="A33" s="1"/>
      <c r="B33" s="1" t="s">
        <v>9</v>
      </c>
      <c r="C33" s="2">
        <v>1579</v>
      </c>
      <c r="D33" s="2">
        <v>0</v>
      </c>
      <c r="E33" s="2">
        <v>200</v>
      </c>
      <c r="F33" s="2">
        <v>1779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8">
        <f t="shared" si="0"/>
        <v>1779</v>
      </c>
    </row>
    <row r="34" spans="2:13" ht="12.75">
      <c r="B34" s="1"/>
      <c r="M34" s="38"/>
    </row>
    <row r="35" spans="1:13" ht="12.75">
      <c r="A35" s="22" t="s">
        <v>94</v>
      </c>
      <c r="B35" s="9"/>
      <c r="M35" s="38"/>
    </row>
    <row r="36" spans="1:13" ht="12.75">
      <c r="A36" s="1" t="s">
        <v>4</v>
      </c>
      <c r="B36" s="1"/>
      <c r="C36" s="2">
        <v>1665893</v>
      </c>
      <c r="D36" s="2">
        <v>118879</v>
      </c>
      <c r="E36" s="2">
        <v>697988</v>
      </c>
      <c r="F36" s="2">
        <v>2482760</v>
      </c>
      <c r="G36" s="2">
        <v>118225</v>
      </c>
      <c r="H36" s="2">
        <v>15379</v>
      </c>
      <c r="I36" s="2">
        <v>133604</v>
      </c>
      <c r="J36" s="2">
        <v>644327</v>
      </c>
      <c r="K36" s="2">
        <v>3684</v>
      </c>
      <c r="L36" s="2">
        <v>648011</v>
      </c>
      <c r="M36" s="38">
        <f t="shared" si="0"/>
        <v>3264375</v>
      </c>
    </row>
    <row r="37" spans="1:13" ht="12.75">
      <c r="A37" s="1" t="s">
        <v>5</v>
      </c>
      <c r="B37" s="1"/>
      <c r="C37" s="2">
        <v>735053</v>
      </c>
      <c r="D37" s="2">
        <v>28221</v>
      </c>
      <c r="E37" s="2">
        <v>294235</v>
      </c>
      <c r="F37" s="2">
        <v>1057509</v>
      </c>
      <c r="G37" s="2">
        <v>35406</v>
      </c>
      <c r="H37" s="2">
        <v>7467</v>
      </c>
      <c r="I37" s="2">
        <v>42873</v>
      </c>
      <c r="J37" s="2">
        <v>323971</v>
      </c>
      <c r="K37" s="2">
        <v>2811</v>
      </c>
      <c r="L37" s="2">
        <v>326782</v>
      </c>
      <c r="M37" s="38">
        <f t="shared" si="0"/>
        <v>1427164</v>
      </c>
    </row>
    <row r="38" spans="1:13" ht="12.75">
      <c r="A38" s="1" t="s">
        <v>6</v>
      </c>
      <c r="B38" s="1"/>
      <c r="C38" s="2">
        <v>2208644.56</v>
      </c>
      <c r="D38" s="2">
        <v>92117</v>
      </c>
      <c r="E38" s="2">
        <v>569010.48</v>
      </c>
      <c r="F38" s="2">
        <v>2869772.05</v>
      </c>
      <c r="G38" s="2">
        <v>30842</v>
      </c>
      <c r="H38" s="2">
        <v>41722</v>
      </c>
      <c r="I38" s="2">
        <v>72564</v>
      </c>
      <c r="J38" s="2">
        <v>695332</v>
      </c>
      <c r="K38" s="2">
        <v>12982</v>
      </c>
      <c r="L38" s="2">
        <v>708314</v>
      </c>
      <c r="M38" s="38">
        <f t="shared" si="0"/>
        <v>3650650.05</v>
      </c>
    </row>
    <row r="39" spans="1:13" ht="12.75">
      <c r="A39" s="1" t="s">
        <v>7</v>
      </c>
      <c r="B39" s="1"/>
      <c r="C39" s="2">
        <v>662340</v>
      </c>
      <c r="D39" s="2">
        <v>10000</v>
      </c>
      <c r="E39" s="2">
        <v>292278</v>
      </c>
      <c r="F39" s="2">
        <v>964618</v>
      </c>
      <c r="G39" s="2">
        <v>28787</v>
      </c>
      <c r="H39" s="2">
        <v>46353</v>
      </c>
      <c r="I39" s="2">
        <v>75140</v>
      </c>
      <c r="J39" s="2">
        <v>271988</v>
      </c>
      <c r="K39" s="2">
        <v>12571</v>
      </c>
      <c r="L39" s="2">
        <v>284559</v>
      </c>
      <c r="M39" s="38">
        <f t="shared" si="0"/>
        <v>1324317</v>
      </c>
    </row>
    <row r="40" spans="1:13" ht="12.75">
      <c r="A40" s="1" t="s">
        <v>8</v>
      </c>
      <c r="B40" s="1"/>
      <c r="C40" s="2">
        <v>1084144</v>
      </c>
      <c r="D40" s="2">
        <v>101977</v>
      </c>
      <c r="E40" s="2">
        <v>375661</v>
      </c>
      <c r="F40" s="2">
        <v>1561782</v>
      </c>
      <c r="G40" s="2">
        <v>24567</v>
      </c>
      <c r="H40" s="2">
        <v>5625</v>
      </c>
      <c r="I40" s="2">
        <v>30192</v>
      </c>
      <c r="J40" s="2">
        <v>437756</v>
      </c>
      <c r="K40" s="2">
        <v>2888</v>
      </c>
      <c r="L40" s="2">
        <v>440644</v>
      </c>
      <c r="M40" s="38">
        <f t="shared" si="0"/>
        <v>2032618</v>
      </c>
    </row>
    <row r="41" spans="1:13" ht="12.75">
      <c r="A41" s="1" t="s">
        <v>9</v>
      </c>
      <c r="B41" s="1"/>
      <c r="C41" s="2">
        <v>612253</v>
      </c>
      <c r="D41" s="2">
        <v>50522</v>
      </c>
      <c r="E41" s="2">
        <v>139170</v>
      </c>
      <c r="F41" s="2">
        <v>801945</v>
      </c>
      <c r="G41" s="2">
        <v>1422</v>
      </c>
      <c r="H41" s="2">
        <v>550</v>
      </c>
      <c r="I41" s="2">
        <v>1972</v>
      </c>
      <c r="J41" s="2">
        <v>283126</v>
      </c>
      <c r="K41" s="2">
        <v>1401</v>
      </c>
      <c r="L41" s="2">
        <v>284527</v>
      </c>
      <c r="M41" s="38">
        <f t="shared" si="0"/>
        <v>1088444</v>
      </c>
    </row>
    <row r="42" spans="1:13" ht="13.5" thickBot="1">
      <c r="A42" s="33" t="s">
        <v>2</v>
      </c>
      <c r="B42" s="10"/>
      <c r="C42" s="29">
        <v>6968327.5600000005</v>
      </c>
      <c r="D42" s="29">
        <v>401716</v>
      </c>
      <c r="E42" s="29">
        <v>2368342.48</v>
      </c>
      <c r="F42" s="29">
        <v>9738386.05</v>
      </c>
      <c r="G42" s="29">
        <v>239249</v>
      </c>
      <c r="H42" s="29">
        <v>117096</v>
      </c>
      <c r="I42" s="29">
        <v>356345</v>
      </c>
      <c r="J42" s="29">
        <v>2656500</v>
      </c>
      <c r="K42" s="29">
        <v>36337</v>
      </c>
      <c r="L42" s="29">
        <v>2692837</v>
      </c>
      <c r="M42" s="29">
        <f t="shared" si="0"/>
        <v>12787568.05</v>
      </c>
    </row>
  </sheetData>
  <mergeCells count="1">
    <mergeCell ref="C3:M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4.28125" style="0" customWidth="1"/>
    <col min="4" max="4" width="17.140625" style="0" customWidth="1"/>
    <col min="5" max="5" width="16.421875" style="0" bestFit="1" customWidth="1"/>
    <col min="6" max="6" width="11.8515625" style="0" customWidth="1"/>
    <col min="7" max="7" width="21.57421875" style="0" customWidth="1"/>
  </cols>
  <sheetData>
    <row r="1" ht="13.5" thickBot="1">
      <c r="A1" s="47" t="s">
        <v>129</v>
      </c>
    </row>
    <row r="2" spans="1:6" ht="51.75" thickTop="1">
      <c r="A2" s="4"/>
      <c r="B2" s="5"/>
      <c r="C2" s="5" t="s">
        <v>125</v>
      </c>
      <c r="D2" s="5" t="s">
        <v>80</v>
      </c>
      <c r="E2" s="5" t="s">
        <v>109</v>
      </c>
      <c r="F2" s="32" t="s">
        <v>81</v>
      </c>
    </row>
    <row r="3" spans="1:6" ht="12.75">
      <c r="A3" s="7"/>
      <c r="B3" s="7"/>
      <c r="C3" s="49" t="s">
        <v>71</v>
      </c>
      <c r="D3" s="49"/>
      <c r="E3" s="49"/>
      <c r="F3" s="49"/>
    </row>
    <row r="4" spans="1:6" ht="12.75">
      <c r="A4" s="9" t="s">
        <v>86</v>
      </c>
      <c r="B4" s="9" t="s">
        <v>94</v>
      </c>
      <c r="C4" s="2"/>
      <c r="D4" s="2"/>
      <c r="E4" s="2"/>
      <c r="F4" s="2"/>
    </row>
    <row r="5" spans="1:6" ht="12.75">
      <c r="A5" s="1" t="s">
        <v>3</v>
      </c>
      <c r="C5" s="48">
        <f>C6+C7+C8+C9+C10+C11</f>
        <v>9993609</v>
      </c>
      <c r="D5" s="48">
        <f>D6+D7+D8+D9+D10+D11</f>
        <v>3604080</v>
      </c>
      <c r="E5" s="48">
        <f>E6+E7+E8+E9+E10+E11</f>
        <v>243164</v>
      </c>
      <c r="F5" s="48">
        <f>F6+F7+F8+F9+F10+F11</f>
        <v>3847244</v>
      </c>
    </row>
    <row r="6" spans="1:6" ht="12.75">
      <c r="A6" s="1"/>
      <c r="B6" s="1" t="s">
        <v>4</v>
      </c>
      <c r="C6" s="2">
        <v>3013400</v>
      </c>
      <c r="D6" s="2">
        <v>1427842</v>
      </c>
      <c r="E6" s="2">
        <v>141228</v>
      </c>
      <c r="F6" s="30">
        <f aca="true" t="shared" si="0" ref="F6:F11">D6+E6</f>
        <v>1569070</v>
      </c>
    </row>
    <row r="7" spans="1:6" ht="12.75">
      <c r="A7" s="1"/>
      <c r="B7" s="1" t="s">
        <v>5</v>
      </c>
      <c r="C7" s="2">
        <v>1330691</v>
      </c>
      <c r="D7" s="2">
        <v>590187</v>
      </c>
      <c r="E7" s="2">
        <v>26480</v>
      </c>
      <c r="F7" s="30">
        <f t="shared" si="0"/>
        <v>616667</v>
      </c>
    </row>
    <row r="8" spans="1:6" ht="12.75">
      <c r="A8" s="1"/>
      <c r="B8" s="1" t="s">
        <v>6</v>
      </c>
      <c r="C8" s="2">
        <v>1760135</v>
      </c>
      <c r="D8" s="2">
        <v>515463</v>
      </c>
      <c r="E8" s="2">
        <v>22412</v>
      </c>
      <c r="F8" s="30">
        <f t="shared" si="0"/>
        <v>537875</v>
      </c>
    </row>
    <row r="9" spans="1:6" ht="12.75">
      <c r="A9" s="1"/>
      <c r="B9" s="1" t="s">
        <v>111</v>
      </c>
      <c r="C9" s="2">
        <v>1300663</v>
      </c>
      <c r="D9" s="2">
        <v>493148</v>
      </c>
      <c r="E9" s="2">
        <v>41078</v>
      </c>
      <c r="F9" s="30">
        <f t="shared" si="0"/>
        <v>534226</v>
      </c>
    </row>
    <row r="10" spans="1:6" ht="12.75">
      <c r="A10" s="1"/>
      <c r="B10" s="1" t="s">
        <v>8</v>
      </c>
      <c r="C10" s="2">
        <v>1621496</v>
      </c>
      <c r="D10" s="2">
        <v>379774</v>
      </c>
      <c r="E10" s="2">
        <v>9408</v>
      </c>
      <c r="F10" s="30">
        <f t="shared" si="0"/>
        <v>389182</v>
      </c>
    </row>
    <row r="11" spans="1:6" ht="12.75">
      <c r="A11" s="1"/>
      <c r="B11" s="1" t="s">
        <v>9</v>
      </c>
      <c r="C11" s="2">
        <v>967224</v>
      </c>
      <c r="D11" s="2">
        <v>197666</v>
      </c>
      <c r="E11" s="2">
        <v>2558</v>
      </c>
      <c r="F11" s="30">
        <f t="shared" si="0"/>
        <v>200224</v>
      </c>
    </row>
    <row r="12" spans="1:6" ht="12.75">
      <c r="A12" s="1" t="s">
        <v>10</v>
      </c>
      <c r="B12" s="1"/>
      <c r="C12" s="30">
        <f>C13+C14+C15+C16</f>
        <v>1511463.05</v>
      </c>
      <c r="D12" s="30">
        <f>D13+D14+D15+D16</f>
        <v>830875</v>
      </c>
      <c r="E12" s="30">
        <f>E13+E14+E15+E16</f>
        <v>66195</v>
      </c>
      <c r="F12" s="30">
        <f>F13+F14+F15+F16</f>
        <v>897070</v>
      </c>
    </row>
    <row r="13" spans="1:6" ht="12.75">
      <c r="A13" s="1"/>
      <c r="B13" s="1" t="s">
        <v>4</v>
      </c>
      <c r="C13" s="2">
        <v>22774</v>
      </c>
      <c r="D13" s="2">
        <v>14242</v>
      </c>
      <c r="E13" s="2">
        <v>0</v>
      </c>
      <c r="F13" s="30">
        <v>14242</v>
      </c>
    </row>
    <row r="14" spans="1:6" ht="12.75">
      <c r="A14" s="1"/>
      <c r="B14" s="1" t="s">
        <v>5</v>
      </c>
      <c r="C14" s="2">
        <v>1543</v>
      </c>
      <c r="D14" s="2">
        <v>330</v>
      </c>
      <c r="E14" s="2">
        <v>0</v>
      </c>
      <c r="F14" s="30">
        <v>330</v>
      </c>
    </row>
    <row r="15" spans="1:6" ht="12.75">
      <c r="A15" s="1"/>
      <c r="B15" s="1" t="s">
        <v>6</v>
      </c>
      <c r="C15" s="2">
        <v>1485231.05</v>
      </c>
      <c r="D15" s="2">
        <v>814840</v>
      </c>
      <c r="E15" s="2">
        <v>66195</v>
      </c>
      <c r="F15" s="30">
        <v>881035</v>
      </c>
    </row>
    <row r="16" spans="1:6" ht="12.75">
      <c r="A16" s="1"/>
      <c r="B16" s="1" t="s">
        <v>8</v>
      </c>
      <c r="C16" s="2">
        <v>1915</v>
      </c>
      <c r="D16" s="2">
        <v>1463</v>
      </c>
      <c r="E16" s="2">
        <v>0</v>
      </c>
      <c r="F16" s="30">
        <v>1463</v>
      </c>
    </row>
    <row r="17" spans="1:6" ht="12.75">
      <c r="A17" s="1" t="s">
        <v>11</v>
      </c>
      <c r="B17" s="1"/>
      <c r="C17" s="30">
        <f>C18+C19+C20+C21</f>
        <v>450828</v>
      </c>
      <c r="D17" s="30">
        <f>D18+D19+D20+D21</f>
        <v>94347</v>
      </c>
      <c r="E17" s="30">
        <f>E18+E19+E20+E21</f>
        <v>17198</v>
      </c>
      <c r="F17" s="30">
        <f>F18+F19+F20+F21</f>
        <v>111545</v>
      </c>
    </row>
    <row r="18" spans="1:6" ht="12.75">
      <c r="A18" s="1"/>
      <c r="B18" s="1" t="s">
        <v>4</v>
      </c>
      <c r="C18" s="2">
        <v>4319</v>
      </c>
      <c r="D18" s="2">
        <v>1857</v>
      </c>
      <c r="E18" s="2">
        <v>0</v>
      </c>
      <c r="F18" s="30">
        <v>1857</v>
      </c>
    </row>
    <row r="19" spans="1:6" ht="12.75">
      <c r="A19" s="1"/>
      <c r="B19" s="1" t="s">
        <v>6</v>
      </c>
      <c r="C19" s="2">
        <v>257718</v>
      </c>
      <c r="D19" s="2">
        <v>27074</v>
      </c>
      <c r="E19" s="2">
        <v>6356</v>
      </c>
      <c r="F19" s="30">
        <v>33430</v>
      </c>
    </row>
    <row r="20" spans="1:6" ht="12.75">
      <c r="A20" s="1"/>
      <c r="B20" s="1" t="s">
        <v>8</v>
      </c>
      <c r="C20" s="2">
        <v>91280</v>
      </c>
      <c r="D20" s="2">
        <v>21006</v>
      </c>
      <c r="E20" s="2">
        <v>0</v>
      </c>
      <c r="F20" s="30">
        <v>21006</v>
      </c>
    </row>
    <row r="21" spans="1:6" ht="12.75">
      <c r="A21" s="1"/>
      <c r="B21" s="1" t="s">
        <v>9</v>
      </c>
      <c r="C21" s="2">
        <v>97511</v>
      </c>
      <c r="D21" s="2">
        <v>44410</v>
      </c>
      <c r="E21" s="2">
        <v>10842</v>
      </c>
      <c r="F21" s="30">
        <v>55252</v>
      </c>
    </row>
    <row r="22" spans="1:6" ht="12.75">
      <c r="A22" s="1" t="s">
        <v>12</v>
      </c>
      <c r="B22" s="1"/>
      <c r="C22" s="30">
        <f>C23+C24+C25+C26+C27</f>
        <v>622663</v>
      </c>
      <c r="D22" s="30">
        <f>D23+D24+D25+D26+D27</f>
        <v>214627</v>
      </c>
      <c r="E22" s="30">
        <f>E23+E24+E25+E26+E27</f>
        <v>68580</v>
      </c>
      <c r="F22" s="30">
        <f>F23+F24+F25+F26+F27</f>
        <v>283207</v>
      </c>
    </row>
    <row r="23" spans="1:6" ht="12.75">
      <c r="A23" s="1"/>
      <c r="B23" s="1" t="s">
        <v>4</v>
      </c>
      <c r="C23" s="2">
        <v>223882</v>
      </c>
      <c r="D23" s="2">
        <v>120435</v>
      </c>
      <c r="E23" s="2">
        <v>3477</v>
      </c>
      <c r="F23" s="30">
        <v>123912</v>
      </c>
    </row>
    <row r="24" spans="1:6" ht="12.75">
      <c r="A24" s="1"/>
      <c r="B24" s="1" t="s">
        <v>5</v>
      </c>
      <c r="C24" s="2">
        <v>90772</v>
      </c>
      <c r="D24" s="2">
        <v>31277</v>
      </c>
      <c r="E24" s="2">
        <v>946</v>
      </c>
      <c r="F24" s="30">
        <v>32223</v>
      </c>
    </row>
    <row r="25" spans="1:6" ht="12.75">
      <c r="A25" s="1"/>
      <c r="B25" s="1" t="s">
        <v>6</v>
      </c>
      <c r="C25" s="2">
        <v>3428</v>
      </c>
      <c r="D25" s="2">
        <v>0</v>
      </c>
      <c r="E25" s="2">
        <v>3428</v>
      </c>
      <c r="F25" s="30">
        <v>3428</v>
      </c>
    </row>
    <row r="26" spans="1:6" ht="12.75">
      <c r="A26" s="1"/>
      <c r="B26" s="1" t="s">
        <v>8</v>
      </c>
      <c r="C26" s="2">
        <v>282651</v>
      </c>
      <c r="D26" s="2">
        <v>57326</v>
      </c>
      <c r="E26" s="2">
        <v>60729</v>
      </c>
      <c r="F26" s="30">
        <v>118055</v>
      </c>
    </row>
    <row r="27" spans="1:6" ht="12.75">
      <c r="A27" s="1"/>
      <c r="B27" s="1" t="s">
        <v>9</v>
      </c>
      <c r="C27" s="2">
        <v>21930</v>
      </c>
      <c r="D27" s="2">
        <v>5589</v>
      </c>
      <c r="E27" s="2">
        <v>0</v>
      </c>
      <c r="F27" s="30">
        <v>5589</v>
      </c>
    </row>
    <row r="28" spans="1:6" ht="12.75">
      <c r="A28" s="1" t="s">
        <v>112</v>
      </c>
      <c r="B28" s="1"/>
      <c r="C28" s="30">
        <f>C31+C32+C33</f>
        <v>60709</v>
      </c>
      <c r="D28" s="30">
        <f>D31+D32+D33</f>
        <v>30745</v>
      </c>
      <c r="E28" s="30">
        <f>E31+E32+E33</f>
        <v>0</v>
      </c>
      <c r="F28" s="30">
        <f>F31+F32+F33</f>
        <v>30745</v>
      </c>
    </row>
    <row r="29" spans="1:6" ht="12.75">
      <c r="A29" s="1"/>
      <c r="B29" s="1" t="s">
        <v>5</v>
      </c>
      <c r="C29" s="2">
        <v>4158</v>
      </c>
      <c r="D29" s="2">
        <v>0</v>
      </c>
      <c r="E29" s="2">
        <v>0</v>
      </c>
      <c r="F29" s="30">
        <v>0</v>
      </c>
    </row>
    <row r="30" spans="1:6" ht="12.75">
      <c r="A30" s="1"/>
      <c r="B30" s="1" t="s">
        <v>6</v>
      </c>
      <c r="C30" s="2">
        <v>144138</v>
      </c>
      <c r="D30" s="2">
        <v>114560</v>
      </c>
      <c r="E30" s="2">
        <v>6625</v>
      </c>
      <c r="F30" s="30">
        <v>121185</v>
      </c>
    </row>
    <row r="31" spans="1:6" ht="12.75">
      <c r="A31" s="1"/>
      <c r="B31" s="1" t="s">
        <v>7</v>
      </c>
      <c r="C31" s="2">
        <v>23654</v>
      </c>
      <c r="D31" s="2">
        <v>0</v>
      </c>
      <c r="E31" s="2">
        <v>0</v>
      </c>
      <c r="F31" s="30">
        <v>0</v>
      </c>
    </row>
    <row r="32" spans="1:6" ht="12.75">
      <c r="A32" s="1"/>
      <c r="B32" s="1" t="s">
        <v>8</v>
      </c>
      <c r="C32" s="2">
        <v>35276</v>
      </c>
      <c r="D32" s="2">
        <v>30445</v>
      </c>
      <c r="E32" s="2">
        <v>0</v>
      </c>
      <c r="F32" s="30">
        <v>30445</v>
      </c>
    </row>
    <row r="33" spans="1:6" ht="12.75">
      <c r="A33" s="1"/>
      <c r="B33" s="1" t="s">
        <v>9</v>
      </c>
      <c r="C33" s="2">
        <v>1779</v>
      </c>
      <c r="D33" s="2">
        <v>300</v>
      </c>
      <c r="E33" s="2">
        <v>0</v>
      </c>
      <c r="F33" s="30">
        <v>300</v>
      </c>
    </row>
    <row r="34" spans="2:6" ht="12.75">
      <c r="B34" s="1"/>
      <c r="C34" s="2"/>
      <c r="D34" s="2"/>
      <c r="E34" s="2"/>
      <c r="F34" s="30"/>
    </row>
    <row r="35" spans="1:6" ht="12.75">
      <c r="A35" s="9" t="s">
        <v>94</v>
      </c>
      <c r="B35" s="9"/>
      <c r="C35" s="2"/>
      <c r="D35" s="2"/>
      <c r="E35" s="2"/>
      <c r="F35" s="30"/>
    </row>
    <row r="36" spans="1:6" ht="12.75">
      <c r="A36" s="1" t="s">
        <v>4</v>
      </c>
      <c r="B36" s="1"/>
      <c r="C36" s="2">
        <v>3264375</v>
      </c>
      <c r="D36" s="2">
        <v>1564376</v>
      </c>
      <c r="E36" s="2">
        <v>144705</v>
      </c>
      <c r="F36" s="30">
        <v>1709081</v>
      </c>
    </row>
    <row r="37" spans="1:6" ht="12.75">
      <c r="A37" s="1" t="s">
        <v>5</v>
      </c>
      <c r="B37" s="1"/>
      <c r="C37" s="2">
        <v>1427164</v>
      </c>
      <c r="D37" s="2">
        <v>621794</v>
      </c>
      <c r="E37" s="2">
        <v>27426</v>
      </c>
      <c r="F37" s="30">
        <v>649220</v>
      </c>
    </row>
    <row r="38" spans="1:6" ht="12.75">
      <c r="A38" s="1" t="s">
        <v>6</v>
      </c>
      <c r="B38" s="1"/>
      <c r="C38" s="2">
        <v>3650650.05</v>
      </c>
      <c r="D38" s="2">
        <v>1471937</v>
      </c>
      <c r="E38" s="2">
        <v>105016</v>
      </c>
      <c r="F38" s="30">
        <v>1576953</v>
      </c>
    </row>
    <row r="39" spans="1:6" ht="12.75">
      <c r="A39" s="1" t="s">
        <v>111</v>
      </c>
      <c r="B39" s="1"/>
      <c r="C39" s="2">
        <v>1324317</v>
      </c>
      <c r="D39" s="2">
        <v>493148</v>
      </c>
      <c r="E39" s="2">
        <v>41078</v>
      </c>
      <c r="F39" s="30">
        <v>534226</v>
      </c>
    </row>
    <row r="40" spans="1:6" ht="12.75">
      <c r="A40" s="1" t="s">
        <v>8</v>
      </c>
      <c r="B40" s="1"/>
      <c r="C40" s="2">
        <v>2032618</v>
      </c>
      <c r="D40" s="2">
        <v>490014</v>
      </c>
      <c r="E40" s="2">
        <v>70137</v>
      </c>
      <c r="F40" s="30">
        <v>560151</v>
      </c>
    </row>
    <row r="41" spans="1:6" ht="12.75">
      <c r="A41" s="1" t="s">
        <v>9</v>
      </c>
      <c r="B41" s="1"/>
      <c r="C41" s="2">
        <v>1088444</v>
      </c>
      <c r="D41" s="2">
        <v>247965</v>
      </c>
      <c r="E41" s="2">
        <v>13400</v>
      </c>
      <c r="F41" s="30">
        <v>261365</v>
      </c>
    </row>
    <row r="42" spans="1:6" ht="13.5" thickBot="1">
      <c r="A42" s="33" t="s">
        <v>2</v>
      </c>
      <c r="B42" s="33"/>
      <c r="C42" s="11">
        <v>12787568.05</v>
      </c>
      <c r="D42" s="11">
        <v>4889234</v>
      </c>
      <c r="E42" s="11">
        <v>401762</v>
      </c>
      <c r="F42" s="29">
        <v>5290996</v>
      </c>
    </row>
  </sheetData>
  <mergeCells count="1">
    <mergeCell ref="C3:F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IV1"/>
    </sheetView>
  </sheetViews>
  <sheetFormatPr defaultColWidth="9.140625" defaultRowHeight="12.75"/>
  <cols>
    <col min="1" max="1" width="29.28125" style="0" customWidth="1"/>
    <col min="2" max="2" width="29.00390625" style="0" bestFit="1" customWidth="1"/>
    <col min="3" max="3" width="12.140625" style="0" bestFit="1" customWidth="1"/>
    <col min="4" max="4" width="10.8515625" style="0" customWidth="1"/>
    <col min="5" max="5" width="11.421875" style="0" customWidth="1"/>
    <col min="6" max="6" width="11.8515625" style="0" bestFit="1" customWidth="1"/>
    <col min="7" max="7" width="14.7109375" style="0" bestFit="1" customWidth="1"/>
  </cols>
  <sheetData>
    <row r="1" ht="13.5" thickBot="1">
      <c r="A1" s="47" t="s">
        <v>130</v>
      </c>
    </row>
    <row r="2" spans="1:7" ht="64.5" thickTop="1">
      <c r="A2" s="4"/>
      <c r="B2" s="5"/>
      <c r="C2" s="5" t="s">
        <v>119</v>
      </c>
      <c r="D2" s="5" t="s">
        <v>82</v>
      </c>
      <c r="E2" s="5" t="s">
        <v>83</v>
      </c>
      <c r="F2" s="5" t="s">
        <v>117</v>
      </c>
      <c r="G2" s="5" t="s">
        <v>118</v>
      </c>
    </row>
    <row r="3" spans="1:7" ht="12.75">
      <c r="A3" s="7"/>
      <c r="B3" s="7"/>
      <c r="C3" s="49" t="s">
        <v>71</v>
      </c>
      <c r="D3" s="50"/>
      <c r="E3" s="50"/>
      <c r="F3" s="50"/>
      <c r="G3" s="50"/>
    </row>
    <row r="4" spans="1:2" ht="12.75">
      <c r="A4" s="9" t="s">
        <v>86</v>
      </c>
      <c r="B4" s="9" t="s">
        <v>94</v>
      </c>
    </row>
    <row r="5" spans="1:7" ht="12.75">
      <c r="A5" s="1" t="s">
        <v>3</v>
      </c>
      <c r="C5" s="30">
        <f>C6+C7+C8+C9+C10+C11</f>
        <v>9993609</v>
      </c>
      <c r="D5" s="30">
        <f>D6+D7+D8+D9+D10+D11</f>
        <v>6146365</v>
      </c>
      <c r="E5" s="30">
        <f>E6+E7+E8+E9+E10+E11</f>
        <v>3847244</v>
      </c>
      <c r="F5" s="30">
        <f>F6+F7+F8+F9+F10+F11</f>
        <v>3604080</v>
      </c>
      <c r="G5" s="30">
        <f>G6+G7+G8+G9+G10+G11</f>
        <v>243164</v>
      </c>
    </row>
    <row r="6" spans="1:7" ht="12.75">
      <c r="A6" s="1"/>
      <c r="B6" s="1" t="s">
        <v>4</v>
      </c>
      <c r="C6" s="2">
        <v>3013400</v>
      </c>
      <c r="D6" s="2">
        <v>1444330</v>
      </c>
      <c r="E6" s="2">
        <v>1569070</v>
      </c>
      <c r="F6" s="2">
        <v>1427842</v>
      </c>
      <c r="G6" s="2">
        <v>141228</v>
      </c>
    </row>
    <row r="7" spans="1:7" ht="12.75">
      <c r="A7" s="1"/>
      <c r="B7" s="1" t="s">
        <v>5</v>
      </c>
      <c r="C7" s="2">
        <v>1330691</v>
      </c>
      <c r="D7" s="2">
        <v>714024</v>
      </c>
      <c r="E7" s="2">
        <v>616667</v>
      </c>
      <c r="F7" s="2">
        <v>590187</v>
      </c>
      <c r="G7" s="2">
        <v>26480</v>
      </c>
    </row>
    <row r="8" spans="1:7" ht="12.75">
      <c r="A8" s="1"/>
      <c r="B8" s="1" t="s">
        <v>6</v>
      </c>
      <c r="C8" s="2">
        <v>1760135</v>
      </c>
      <c r="D8" s="2">
        <v>1222260</v>
      </c>
      <c r="E8" s="2">
        <v>537875</v>
      </c>
      <c r="F8" s="2">
        <v>515463</v>
      </c>
      <c r="G8" s="2">
        <v>22412</v>
      </c>
    </row>
    <row r="9" spans="1:7" ht="12.75">
      <c r="A9" s="1"/>
      <c r="B9" s="1" t="s">
        <v>111</v>
      </c>
      <c r="C9" s="2">
        <v>1300663</v>
      </c>
      <c r="D9" s="2">
        <v>766437</v>
      </c>
      <c r="E9" s="2">
        <v>534226</v>
      </c>
      <c r="F9" s="2">
        <v>493148</v>
      </c>
      <c r="G9" s="2">
        <v>41078</v>
      </c>
    </row>
    <row r="10" spans="1:7" ht="12.75">
      <c r="A10" s="1"/>
      <c r="B10" s="1" t="s">
        <v>8</v>
      </c>
      <c r="C10" s="2">
        <v>1621496</v>
      </c>
      <c r="D10" s="2">
        <v>1232314</v>
      </c>
      <c r="E10" s="2">
        <v>389182</v>
      </c>
      <c r="F10" s="2">
        <v>379774</v>
      </c>
      <c r="G10" s="2">
        <v>9408</v>
      </c>
    </row>
    <row r="11" spans="1:7" ht="12.75">
      <c r="A11" s="1"/>
      <c r="B11" s="1" t="s">
        <v>9</v>
      </c>
      <c r="C11" s="2">
        <v>967224</v>
      </c>
      <c r="D11" s="2">
        <v>767000</v>
      </c>
      <c r="E11" s="2">
        <v>200224</v>
      </c>
      <c r="F11" s="2">
        <v>197666</v>
      </c>
      <c r="G11" s="2">
        <v>2558</v>
      </c>
    </row>
    <row r="12" spans="1:7" ht="12.75">
      <c r="A12" s="1" t="s">
        <v>10</v>
      </c>
      <c r="B12" s="1"/>
      <c r="C12" s="30">
        <f>C13+C14+C15+C16</f>
        <v>1511463.05</v>
      </c>
      <c r="D12" s="30">
        <f>D13+D14+D15+D16</f>
        <v>614393.05</v>
      </c>
      <c r="E12" s="30">
        <f>E13+E14+E15+E16</f>
        <v>897070</v>
      </c>
      <c r="F12" s="30">
        <f>F13+F14+F15+F16</f>
        <v>830875</v>
      </c>
      <c r="G12" s="30">
        <f>G13+G14+G15+G16</f>
        <v>66195</v>
      </c>
    </row>
    <row r="13" spans="1:7" ht="12.75">
      <c r="A13" s="1"/>
      <c r="B13" s="1" t="s">
        <v>4</v>
      </c>
      <c r="C13" s="2">
        <v>22774</v>
      </c>
      <c r="D13" s="2">
        <v>8532</v>
      </c>
      <c r="E13" s="2">
        <v>14242</v>
      </c>
      <c r="F13" s="2">
        <v>14242</v>
      </c>
      <c r="G13" s="2">
        <v>0</v>
      </c>
    </row>
    <row r="14" spans="1:7" ht="12.75">
      <c r="A14" s="1"/>
      <c r="B14" s="1" t="s">
        <v>5</v>
      </c>
      <c r="C14" s="2">
        <v>1543</v>
      </c>
      <c r="D14" s="2">
        <v>1213</v>
      </c>
      <c r="E14" s="2">
        <v>330</v>
      </c>
      <c r="F14" s="2">
        <v>330</v>
      </c>
      <c r="G14" s="2">
        <v>0</v>
      </c>
    </row>
    <row r="15" spans="1:7" ht="12.75">
      <c r="A15" s="1"/>
      <c r="B15" s="1" t="s">
        <v>6</v>
      </c>
      <c r="C15" s="2">
        <v>1485231.05</v>
      </c>
      <c r="D15" s="2">
        <v>604196.05</v>
      </c>
      <c r="E15" s="2">
        <v>881035</v>
      </c>
      <c r="F15" s="2">
        <v>814840</v>
      </c>
      <c r="G15" s="2">
        <v>66195</v>
      </c>
    </row>
    <row r="16" spans="1:7" ht="12.75">
      <c r="A16" s="1"/>
      <c r="B16" s="1" t="s">
        <v>8</v>
      </c>
      <c r="C16" s="2">
        <v>1915</v>
      </c>
      <c r="D16" s="2">
        <v>452</v>
      </c>
      <c r="E16" s="2">
        <v>1463</v>
      </c>
      <c r="F16" s="2">
        <v>1463</v>
      </c>
      <c r="G16" s="2">
        <v>0</v>
      </c>
    </row>
    <row r="17" spans="1:7" ht="12.75">
      <c r="A17" s="1" t="s">
        <v>11</v>
      </c>
      <c r="B17" s="1"/>
      <c r="C17" s="30">
        <f>C18+C19+C20+C21</f>
        <v>450828</v>
      </c>
      <c r="D17" s="30">
        <f>D18+D19+D20+D21</f>
        <v>339283</v>
      </c>
      <c r="E17" s="30">
        <f>E18+E19+E20+E21</f>
        <v>111545</v>
      </c>
      <c r="F17" s="30">
        <f>F18+F19+F20+F21</f>
        <v>94347</v>
      </c>
      <c r="G17" s="30">
        <f>G18+G19+G20+G21</f>
        <v>17198</v>
      </c>
    </row>
    <row r="18" spans="1:7" ht="12.75">
      <c r="A18" s="1"/>
      <c r="B18" s="1" t="s">
        <v>4</v>
      </c>
      <c r="C18" s="2">
        <v>4319</v>
      </c>
      <c r="D18" s="2">
        <v>2462</v>
      </c>
      <c r="E18" s="2">
        <v>1857</v>
      </c>
      <c r="F18" s="2">
        <v>1857</v>
      </c>
      <c r="G18" s="2">
        <v>0</v>
      </c>
    </row>
    <row r="19" spans="1:7" ht="12.75">
      <c r="A19" s="1"/>
      <c r="B19" s="1" t="s">
        <v>6</v>
      </c>
      <c r="C19" s="2">
        <v>257718</v>
      </c>
      <c r="D19" s="2">
        <v>224288</v>
      </c>
      <c r="E19" s="2">
        <v>33430</v>
      </c>
      <c r="F19" s="2">
        <v>27074</v>
      </c>
      <c r="G19" s="2">
        <v>6356</v>
      </c>
    </row>
    <row r="20" spans="1:7" ht="12.75">
      <c r="A20" s="1"/>
      <c r="B20" s="1" t="s">
        <v>8</v>
      </c>
      <c r="C20" s="2">
        <v>91280</v>
      </c>
      <c r="D20" s="2">
        <v>70274</v>
      </c>
      <c r="E20" s="2">
        <v>21006</v>
      </c>
      <c r="F20" s="2">
        <v>21006</v>
      </c>
      <c r="G20" s="2">
        <v>0</v>
      </c>
    </row>
    <row r="21" spans="1:7" ht="12.75">
      <c r="A21" s="1"/>
      <c r="B21" s="1" t="s">
        <v>9</v>
      </c>
      <c r="C21" s="2">
        <v>97511</v>
      </c>
      <c r="D21" s="2">
        <v>42259</v>
      </c>
      <c r="E21" s="2">
        <v>55252</v>
      </c>
      <c r="F21" s="2">
        <v>44410</v>
      </c>
      <c r="G21" s="2">
        <v>10842</v>
      </c>
    </row>
    <row r="22" spans="1:7" ht="12.75">
      <c r="A22" s="1" t="s">
        <v>12</v>
      </c>
      <c r="B22" s="1"/>
      <c r="C22" s="30">
        <f>C23+C24+C25+C26+C27</f>
        <v>622663</v>
      </c>
      <c r="D22" s="30">
        <f>D23+D24+D25+D26+D27</f>
        <v>339456</v>
      </c>
      <c r="E22" s="30">
        <f>E23+E24+E25+E26+E27</f>
        <v>283207</v>
      </c>
      <c r="F22" s="30">
        <f>F23+F24+F25+F26+F27</f>
        <v>214627</v>
      </c>
      <c r="G22" s="30">
        <f>G23+G24+G25+G26+G27</f>
        <v>68580</v>
      </c>
    </row>
    <row r="23" spans="1:7" ht="12.75">
      <c r="A23" s="1"/>
      <c r="B23" s="1" t="s">
        <v>4</v>
      </c>
      <c r="C23" s="2">
        <v>223882</v>
      </c>
      <c r="D23" s="2">
        <v>99970</v>
      </c>
      <c r="E23" s="2">
        <v>123912</v>
      </c>
      <c r="F23" s="2">
        <v>120435</v>
      </c>
      <c r="G23" s="2">
        <v>3477</v>
      </c>
    </row>
    <row r="24" spans="1:7" ht="12.75">
      <c r="A24" s="1"/>
      <c r="B24" s="1" t="s">
        <v>5</v>
      </c>
      <c r="C24" s="2">
        <v>90772</v>
      </c>
      <c r="D24" s="2">
        <v>58549</v>
      </c>
      <c r="E24" s="2">
        <v>32223</v>
      </c>
      <c r="F24" s="2">
        <v>31277</v>
      </c>
      <c r="G24" s="2">
        <v>946</v>
      </c>
    </row>
    <row r="25" spans="1:7" ht="12.75">
      <c r="A25" s="1"/>
      <c r="B25" s="1" t="s">
        <v>6</v>
      </c>
      <c r="C25" s="2">
        <v>3428</v>
      </c>
      <c r="D25" s="2">
        <v>0</v>
      </c>
      <c r="E25" s="2">
        <v>3428</v>
      </c>
      <c r="F25" s="2">
        <v>0</v>
      </c>
      <c r="G25" s="2">
        <v>3428</v>
      </c>
    </row>
    <row r="26" spans="1:7" ht="12.75">
      <c r="A26" s="1"/>
      <c r="B26" s="1" t="s">
        <v>8</v>
      </c>
      <c r="C26" s="2">
        <v>282651</v>
      </c>
      <c r="D26" s="2">
        <v>164596</v>
      </c>
      <c r="E26" s="2">
        <v>118055</v>
      </c>
      <c r="F26" s="2">
        <v>57326</v>
      </c>
      <c r="G26" s="2">
        <v>60729</v>
      </c>
    </row>
    <row r="27" spans="1:7" ht="12.75">
      <c r="A27" s="1"/>
      <c r="B27" s="1" t="s">
        <v>9</v>
      </c>
      <c r="C27" s="2">
        <v>21930</v>
      </c>
      <c r="D27" s="2">
        <v>16341</v>
      </c>
      <c r="E27" s="2">
        <v>5589</v>
      </c>
      <c r="F27" s="2">
        <v>5589</v>
      </c>
      <c r="G27" s="2">
        <v>0</v>
      </c>
    </row>
    <row r="28" spans="1:7" ht="12.75">
      <c r="A28" s="1" t="s">
        <v>112</v>
      </c>
      <c r="B28" s="1"/>
      <c r="C28" s="30">
        <f>C29+C30+C31+C32+C33</f>
        <v>209005</v>
      </c>
      <c r="D28" s="30">
        <f>D29+D30+D31+D32+D33</f>
        <v>57075</v>
      </c>
      <c r="E28" s="30">
        <f>E29+E30+E31+E32+E33</f>
        <v>151930</v>
      </c>
      <c r="F28" s="30">
        <f>F29+F30+F31+F32+F33</f>
        <v>145305</v>
      </c>
      <c r="G28" s="30">
        <f>G29+G30+G31+G32+G33</f>
        <v>6625</v>
      </c>
    </row>
    <row r="29" spans="1:7" ht="12.75">
      <c r="A29" s="1"/>
      <c r="B29" s="1" t="s">
        <v>5</v>
      </c>
      <c r="C29" s="2">
        <v>4158</v>
      </c>
      <c r="D29" s="2">
        <v>4158</v>
      </c>
      <c r="E29" s="2">
        <v>0</v>
      </c>
      <c r="F29" s="2">
        <v>0</v>
      </c>
      <c r="G29" s="2">
        <v>0</v>
      </c>
    </row>
    <row r="30" spans="1:7" ht="12.75">
      <c r="A30" s="1"/>
      <c r="B30" s="1" t="s">
        <v>6</v>
      </c>
      <c r="C30" s="2">
        <v>144138</v>
      </c>
      <c r="D30" s="2">
        <v>22953</v>
      </c>
      <c r="E30" s="2">
        <v>121185</v>
      </c>
      <c r="F30" s="2">
        <v>114560</v>
      </c>
      <c r="G30" s="2">
        <v>6625</v>
      </c>
    </row>
    <row r="31" spans="1:7" ht="12.75">
      <c r="A31" s="1"/>
      <c r="B31" s="1" t="s">
        <v>7</v>
      </c>
      <c r="C31" s="2">
        <v>23654</v>
      </c>
      <c r="D31" s="2">
        <v>23654</v>
      </c>
      <c r="E31" s="2">
        <v>0</v>
      </c>
      <c r="F31" s="2">
        <v>0</v>
      </c>
      <c r="G31" s="2">
        <v>0</v>
      </c>
    </row>
    <row r="32" spans="1:7" ht="12.75">
      <c r="A32" s="1"/>
      <c r="B32" s="1" t="s">
        <v>8</v>
      </c>
      <c r="C32" s="2">
        <v>35276</v>
      </c>
      <c r="D32" s="2">
        <v>4831</v>
      </c>
      <c r="E32" s="2">
        <v>30445</v>
      </c>
      <c r="F32" s="2">
        <v>30445</v>
      </c>
      <c r="G32" s="2">
        <v>0</v>
      </c>
    </row>
    <row r="33" spans="1:7" ht="12.75">
      <c r="A33" s="1"/>
      <c r="B33" s="1" t="s">
        <v>9</v>
      </c>
      <c r="C33" s="2">
        <v>1779</v>
      </c>
      <c r="D33" s="2">
        <v>1479</v>
      </c>
      <c r="E33" s="2">
        <v>300</v>
      </c>
      <c r="F33" s="2">
        <v>300</v>
      </c>
      <c r="G33" s="2">
        <v>0</v>
      </c>
    </row>
    <row r="34" spans="2:7" ht="12.75">
      <c r="B34" s="1"/>
      <c r="C34" s="2"/>
      <c r="D34" s="2"/>
      <c r="E34" s="2"/>
      <c r="F34" s="2"/>
      <c r="G34" s="2"/>
    </row>
    <row r="35" spans="1:7" ht="12.75">
      <c r="A35" s="9" t="s">
        <v>94</v>
      </c>
      <c r="B35" s="9"/>
      <c r="C35" s="2"/>
      <c r="D35" s="2"/>
      <c r="E35" s="2"/>
      <c r="F35" s="2"/>
      <c r="G35" s="2"/>
    </row>
    <row r="36" spans="1:7" ht="12.75">
      <c r="A36" s="1" t="s">
        <v>4</v>
      </c>
      <c r="B36" s="1"/>
      <c r="C36" s="2">
        <v>3264375</v>
      </c>
      <c r="D36" s="2">
        <v>1555294</v>
      </c>
      <c r="E36" s="2">
        <v>1709081</v>
      </c>
      <c r="F36" s="2">
        <v>1564376</v>
      </c>
      <c r="G36" s="2">
        <v>144705</v>
      </c>
    </row>
    <row r="37" spans="1:7" ht="12.75">
      <c r="A37" s="1" t="s">
        <v>5</v>
      </c>
      <c r="B37" s="1"/>
      <c r="C37" s="2">
        <v>1427164</v>
      </c>
      <c r="D37" s="2">
        <v>777944</v>
      </c>
      <c r="E37" s="2">
        <v>649220</v>
      </c>
      <c r="F37" s="2">
        <v>621794</v>
      </c>
      <c r="G37" s="2">
        <v>27426</v>
      </c>
    </row>
    <row r="38" spans="1:7" ht="12.75">
      <c r="A38" s="1" t="s">
        <v>6</v>
      </c>
      <c r="B38" s="1"/>
      <c r="C38" s="2">
        <v>3650650.05</v>
      </c>
      <c r="D38" s="2">
        <v>2073697.05</v>
      </c>
      <c r="E38" s="2">
        <v>1576953</v>
      </c>
      <c r="F38" s="2">
        <v>1471937</v>
      </c>
      <c r="G38" s="2">
        <v>105016</v>
      </c>
    </row>
    <row r="39" spans="1:7" ht="12.75">
      <c r="A39" s="1" t="s">
        <v>7</v>
      </c>
      <c r="B39" s="1"/>
      <c r="C39" s="2">
        <v>1324317</v>
      </c>
      <c r="D39" s="2">
        <v>790091</v>
      </c>
      <c r="E39" s="2">
        <v>534226</v>
      </c>
      <c r="F39" s="2">
        <v>493148</v>
      </c>
      <c r="G39" s="2">
        <v>41078</v>
      </c>
    </row>
    <row r="40" spans="1:7" ht="12.75">
      <c r="A40" s="1" t="s">
        <v>8</v>
      </c>
      <c r="B40" s="1"/>
      <c r="C40" s="2">
        <v>2032618</v>
      </c>
      <c r="D40" s="2">
        <v>1472467</v>
      </c>
      <c r="E40" s="2">
        <v>560151</v>
      </c>
      <c r="F40" s="2">
        <v>490014</v>
      </c>
      <c r="G40" s="2">
        <v>70137</v>
      </c>
    </row>
    <row r="41" spans="1:7" ht="12.75">
      <c r="A41" s="1" t="s">
        <v>9</v>
      </c>
      <c r="B41" s="1"/>
      <c r="C41" s="2">
        <v>1088444</v>
      </c>
      <c r="D41" s="2">
        <v>827079</v>
      </c>
      <c r="E41" s="2">
        <v>261365</v>
      </c>
      <c r="F41" s="2">
        <v>247965</v>
      </c>
      <c r="G41" s="2">
        <v>13400</v>
      </c>
    </row>
    <row r="42" spans="1:7" ht="13.5" thickBot="1">
      <c r="A42" s="33" t="s">
        <v>2</v>
      </c>
      <c r="B42" s="33"/>
      <c r="C42" s="29">
        <v>12787568.05</v>
      </c>
      <c r="D42" s="29">
        <v>7496572.05</v>
      </c>
      <c r="E42" s="29">
        <v>5290996</v>
      </c>
      <c r="F42" s="29">
        <v>4889234</v>
      </c>
      <c r="G42" s="29">
        <v>401762</v>
      </c>
    </row>
  </sheetData>
  <mergeCells count="1">
    <mergeCell ref="C3:G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IV1"/>
    </sheetView>
  </sheetViews>
  <sheetFormatPr defaultColWidth="9.140625" defaultRowHeight="12.75"/>
  <cols>
    <col min="1" max="1" width="28.7109375" style="0" customWidth="1"/>
    <col min="2" max="2" width="29.00390625" style="0" bestFit="1" customWidth="1"/>
    <col min="3" max="3" width="12.7109375" style="0" bestFit="1" customWidth="1"/>
    <col min="4" max="4" width="13.7109375" style="0" bestFit="1" customWidth="1"/>
    <col min="5" max="5" width="14.00390625" style="0" bestFit="1" customWidth="1"/>
    <col min="6" max="6" width="11.8515625" style="0" bestFit="1" customWidth="1"/>
    <col min="7" max="7" width="13.140625" style="0" bestFit="1" customWidth="1"/>
    <col min="8" max="8" width="9.421875" style="0" customWidth="1"/>
    <col min="9" max="9" width="11.8515625" style="0" bestFit="1" customWidth="1"/>
    <col min="10" max="10" width="11.8515625" style="0" customWidth="1"/>
    <col min="11" max="11" width="11.140625" style="39" customWidth="1"/>
  </cols>
  <sheetData>
    <row r="1" ht="13.5" thickBot="1">
      <c r="A1" s="47" t="s">
        <v>131</v>
      </c>
    </row>
    <row r="2" spans="1:11" ht="39" thickTop="1">
      <c r="A2" s="4"/>
      <c r="B2" s="5"/>
      <c r="C2" s="5" t="s">
        <v>15</v>
      </c>
      <c r="D2" s="5" t="s">
        <v>107</v>
      </c>
      <c r="E2" s="5" t="s">
        <v>108</v>
      </c>
      <c r="F2" s="5" t="s">
        <v>16</v>
      </c>
      <c r="G2" s="5" t="s">
        <v>106</v>
      </c>
      <c r="H2" s="5" t="s">
        <v>17</v>
      </c>
      <c r="I2" s="5" t="s">
        <v>18</v>
      </c>
      <c r="J2" s="5" t="s">
        <v>84</v>
      </c>
      <c r="K2" s="41" t="s">
        <v>2</v>
      </c>
    </row>
    <row r="3" spans="1:11" ht="12.75">
      <c r="A3" s="7"/>
      <c r="B3" s="7"/>
      <c r="C3" s="49" t="s">
        <v>71</v>
      </c>
      <c r="D3" s="49"/>
      <c r="E3" s="49"/>
      <c r="F3" s="49"/>
      <c r="G3" s="49"/>
      <c r="H3" s="49"/>
      <c r="I3" s="49"/>
      <c r="J3" s="49"/>
      <c r="K3" s="49"/>
    </row>
    <row r="4" spans="1:10" ht="12.75">
      <c r="A4" s="9" t="s">
        <v>86</v>
      </c>
      <c r="B4" s="9" t="s">
        <v>94</v>
      </c>
      <c r="C4" s="2"/>
      <c r="D4" s="2"/>
      <c r="E4" s="2"/>
      <c r="F4" s="2"/>
      <c r="G4" s="2"/>
      <c r="H4" s="2"/>
      <c r="I4" s="2"/>
      <c r="J4" s="2"/>
    </row>
    <row r="5" spans="1:11" ht="12.75">
      <c r="A5" s="1" t="s">
        <v>3</v>
      </c>
      <c r="C5" s="48">
        <f>C6+C7+C8+C9+C10+C11</f>
        <v>1057760</v>
      </c>
      <c r="D5" s="48">
        <f aca="true" t="shared" si="0" ref="D5:K5">D6+D7+D8+D9+D10+D11</f>
        <v>931415</v>
      </c>
      <c r="E5" s="48">
        <f t="shared" si="0"/>
        <v>210918</v>
      </c>
      <c r="F5" s="48">
        <f t="shared" si="0"/>
        <v>286715</v>
      </c>
      <c r="G5" s="48">
        <f t="shared" si="0"/>
        <v>678401</v>
      </c>
      <c r="H5" s="48">
        <f t="shared" si="0"/>
        <v>405500</v>
      </c>
      <c r="I5" s="48">
        <f t="shared" si="0"/>
        <v>71672</v>
      </c>
      <c r="J5" s="48">
        <f t="shared" si="0"/>
        <v>204863</v>
      </c>
      <c r="K5" s="48">
        <f t="shared" si="0"/>
        <v>3847244</v>
      </c>
    </row>
    <row r="6" spans="1:11" ht="12.75">
      <c r="A6" s="1"/>
      <c r="B6" s="1" t="s">
        <v>4</v>
      </c>
      <c r="C6" s="2">
        <v>484227</v>
      </c>
      <c r="D6" s="2">
        <v>359633</v>
      </c>
      <c r="E6" s="2">
        <v>74273</v>
      </c>
      <c r="F6" s="2">
        <v>107386</v>
      </c>
      <c r="G6" s="2">
        <v>197007</v>
      </c>
      <c r="H6" s="2">
        <v>190872</v>
      </c>
      <c r="I6" s="2">
        <v>40929</v>
      </c>
      <c r="J6" s="2">
        <v>114743</v>
      </c>
      <c r="K6" s="40">
        <f aca="true" t="shared" si="1" ref="K6:K11">SUM(C6:J6)</f>
        <v>1569070</v>
      </c>
    </row>
    <row r="7" spans="1:11" ht="12.75">
      <c r="A7" s="1"/>
      <c r="B7" s="1" t="s">
        <v>5</v>
      </c>
      <c r="C7" s="2">
        <v>168734</v>
      </c>
      <c r="D7" s="2">
        <v>126466</v>
      </c>
      <c r="E7" s="2">
        <v>23256</v>
      </c>
      <c r="F7" s="2">
        <v>112226</v>
      </c>
      <c r="G7" s="2">
        <v>104505</v>
      </c>
      <c r="H7" s="2">
        <v>63696</v>
      </c>
      <c r="I7" s="2">
        <v>12645</v>
      </c>
      <c r="J7" s="2">
        <v>5139</v>
      </c>
      <c r="K7" s="40">
        <f t="shared" si="1"/>
        <v>616667</v>
      </c>
    </row>
    <row r="8" spans="1:11" ht="12.75">
      <c r="A8" s="1"/>
      <c r="B8" s="1" t="s">
        <v>6</v>
      </c>
      <c r="C8" s="2">
        <v>116793</v>
      </c>
      <c r="D8" s="2">
        <v>87408</v>
      </c>
      <c r="E8" s="2">
        <v>36566</v>
      </c>
      <c r="F8" s="2">
        <v>21264</v>
      </c>
      <c r="G8" s="2">
        <v>175807</v>
      </c>
      <c r="H8" s="2">
        <v>33331</v>
      </c>
      <c r="I8" s="2">
        <v>10174</v>
      </c>
      <c r="J8" s="2">
        <v>56532</v>
      </c>
      <c r="K8" s="40">
        <f t="shared" si="1"/>
        <v>537875</v>
      </c>
    </row>
    <row r="9" spans="1:11" ht="12.75">
      <c r="A9" s="1"/>
      <c r="B9" s="1" t="s">
        <v>111</v>
      </c>
      <c r="C9" s="2">
        <v>91293</v>
      </c>
      <c r="D9" s="2">
        <v>213168</v>
      </c>
      <c r="E9" s="2">
        <v>13485</v>
      </c>
      <c r="F9" s="2">
        <v>22721</v>
      </c>
      <c r="G9" s="2">
        <v>97974</v>
      </c>
      <c r="H9" s="2">
        <v>80408</v>
      </c>
      <c r="I9" s="2">
        <v>3931</v>
      </c>
      <c r="J9" s="2">
        <v>11246</v>
      </c>
      <c r="K9" s="40">
        <f t="shared" si="1"/>
        <v>534226</v>
      </c>
    </row>
    <row r="10" spans="1:11" ht="12.75">
      <c r="A10" s="1"/>
      <c r="B10" s="1" t="s">
        <v>8</v>
      </c>
      <c r="C10" s="2">
        <v>108392</v>
      </c>
      <c r="D10" s="2">
        <v>117252</v>
      </c>
      <c r="E10" s="2">
        <v>51185</v>
      </c>
      <c r="F10" s="2">
        <v>13551</v>
      </c>
      <c r="G10" s="2">
        <v>51308</v>
      </c>
      <c r="H10" s="2">
        <v>31808</v>
      </c>
      <c r="I10" s="2">
        <v>2743</v>
      </c>
      <c r="J10" s="2">
        <v>12943</v>
      </c>
      <c r="K10" s="40">
        <f t="shared" si="1"/>
        <v>389182</v>
      </c>
    </row>
    <row r="11" spans="1:11" ht="12.75">
      <c r="A11" s="1"/>
      <c r="B11" s="1" t="s">
        <v>9</v>
      </c>
      <c r="C11" s="2">
        <v>88321</v>
      </c>
      <c r="D11" s="2">
        <v>27488</v>
      </c>
      <c r="E11" s="2">
        <v>12153</v>
      </c>
      <c r="F11" s="2">
        <v>9567</v>
      </c>
      <c r="G11" s="2">
        <v>51800</v>
      </c>
      <c r="H11" s="2">
        <v>5385</v>
      </c>
      <c r="I11" s="2">
        <v>1250</v>
      </c>
      <c r="J11" s="2">
        <v>4260</v>
      </c>
      <c r="K11" s="40">
        <f t="shared" si="1"/>
        <v>200224</v>
      </c>
    </row>
    <row r="12" spans="1:11" ht="12.75">
      <c r="A12" s="1" t="s">
        <v>10</v>
      </c>
      <c r="B12" s="1"/>
      <c r="C12" s="30">
        <f>C14+C15+C16</f>
        <v>84225</v>
      </c>
      <c r="D12" s="30">
        <f aca="true" t="shared" si="2" ref="D12:J12">D14+D15+D16</f>
        <v>168186</v>
      </c>
      <c r="E12" s="30">
        <f t="shared" si="2"/>
        <v>59912</v>
      </c>
      <c r="F12" s="30">
        <f t="shared" si="2"/>
        <v>107987</v>
      </c>
      <c r="G12" s="30">
        <f t="shared" si="2"/>
        <v>371017</v>
      </c>
      <c r="H12" s="30">
        <f t="shared" si="2"/>
        <v>9414</v>
      </c>
      <c r="I12" s="30">
        <f t="shared" si="2"/>
        <v>58493</v>
      </c>
      <c r="J12" s="30">
        <f t="shared" si="2"/>
        <v>23594</v>
      </c>
      <c r="K12" s="30">
        <f>K13+K14+K15+K16</f>
        <v>897070</v>
      </c>
    </row>
    <row r="13" spans="1:11" ht="12.75">
      <c r="A13" s="1"/>
      <c r="B13" s="1" t="s">
        <v>4</v>
      </c>
      <c r="C13" s="2">
        <v>3982</v>
      </c>
      <c r="D13" s="2">
        <v>1000</v>
      </c>
      <c r="E13" s="2">
        <v>1348</v>
      </c>
      <c r="F13" s="2">
        <v>1600</v>
      </c>
      <c r="G13" s="2">
        <v>3862</v>
      </c>
      <c r="H13" s="2">
        <v>1800</v>
      </c>
      <c r="I13" s="2">
        <v>0</v>
      </c>
      <c r="J13" s="2">
        <v>650</v>
      </c>
      <c r="K13" s="30">
        <f>SUM(C13:J13)</f>
        <v>14242</v>
      </c>
    </row>
    <row r="14" spans="1:11" ht="12.75">
      <c r="A14" s="1"/>
      <c r="B14" s="1" t="s">
        <v>5</v>
      </c>
      <c r="C14" s="2">
        <v>0</v>
      </c>
      <c r="D14" s="2">
        <v>0</v>
      </c>
      <c r="E14" s="2">
        <v>0</v>
      </c>
      <c r="F14" s="2">
        <v>0</v>
      </c>
      <c r="G14" s="2">
        <v>330</v>
      </c>
      <c r="H14" s="2">
        <v>0</v>
      </c>
      <c r="I14" s="2">
        <v>0</v>
      </c>
      <c r="J14" s="2">
        <v>0</v>
      </c>
      <c r="K14" s="40">
        <f>SUM(C14:J14)</f>
        <v>330</v>
      </c>
    </row>
    <row r="15" spans="1:11" ht="12.75">
      <c r="A15" s="1"/>
      <c r="B15" s="1" t="s">
        <v>6</v>
      </c>
      <c r="C15" s="2">
        <v>83780</v>
      </c>
      <c r="D15" s="2">
        <v>168186</v>
      </c>
      <c r="E15" s="2">
        <v>59912</v>
      </c>
      <c r="F15" s="2">
        <v>107987</v>
      </c>
      <c r="G15" s="2">
        <v>369669</v>
      </c>
      <c r="H15" s="2">
        <v>9414</v>
      </c>
      <c r="I15" s="2">
        <v>58493</v>
      </c>
      <c r="J15" s="2">
        <v>23594</v>
      </c>
      <c r="K15" s="40">
        <f>SUM(C15:J15)</f>
        <v>881035</v>
      </c>
    </row>
    <row r="16" spans="1:11" ht="12.75">
      <c r="A16" s="1"/>
      <c r="B16" s="1" t="s">
        <v>8</v>
      </c>
      <c r="C16" s="2">
        <v>445</v>
      </c>
      <c r="D16" s="2">
        <v>0</v>
      </c>
      <c r="E16" s="2">
        <v>0</v>
      </c>
      <c r="F16" s="2">
        <v>0</v>
      </c>
      <c r="G16" s="2">
        <v>1018</v>
      </c>
      <c r="H16" s="2">
        <v>0</v>
      </c>
      <c r="I16" s="2">
        <v>0</v>
      </c>
      <c r="J16" s="2">
        <v>0</v>
      </c>
      <c r="K16" s="40">
        <f>SUM(C16:J16)</f>
        <v>1463</v>
      </c>
    </row>
    <row r="17" spans="1:11" ht="12.75">
      <c r="A17" s="1" t="s">
        <v>11</v>
      </c>
      <c r="B17" s="1"/>
      <c r="C17" s="30">
        <f>C18+C19+C20+C21</f>
        <v>5028</v>
      </c>
      <c r="D17" s="30">
        <f aca="true" t="shared" si="3" ref="D17:K17">D18+D19+D20+D21</f>
        <v>43053</v>
      </c>
      <c r="E17" s="30">
        <f t="shared" si="3"/>
        <v>27204</v>
      </c>
      <c r="F17" s="30">
        <f t="shared" si="3"/>
        <v>3392</v>
      </c>
      <c r="G17" s="30">
        <f t="shared" si="3"/>
        <v>29850</v>
      </c>
      <c r="H17" s="30">
        <f t="shared" si="3"/>
        <v>2818</v>
      </c>
      <c r="I17" s="30">
        <f t="shared" si="3"/>
        <v>0</v>
      </c>
      <c r="J17" s="30">
        <f t="shared" si="3"/>
        <v>200</v>
      </c>
      <c r="K17" s="30">
        <f t="shared" si="3"/>
        <v>111545</v>
      </c>
    </row>
    <row r="18" spans="1:11" ht="12.75">
      <c r="A18" s="1"/>
      <c r="B18" s="1" t="s">
        <v>4</v>
      </c>
      <c r="C18" s="2">
        <v>0</v>
      </c>
      <c r="D18" s="2">
        <v>1857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40">
        <f>SUM(C18:J18)</f>
        <v>1857</v>
      </c>
    </row>
    <row r="19" spans="1:11" ht="12.75">
      <c r="A19" s="1"/>
      <c r="B19" s="1" t="s">
        <v>6</v>
      </c>
      <c r="C19" s="2">
        <v>0</v>
      </c>
      <c r="D19" s="2">
        <v>7649</v>
      </c>
      <c r="E19" s="2">
        <v>14899</v>
      </c>
      <c r="F19" s="2">
        <v>1806</v>
      </c>
      <c r="G19" s="2">
        <v>8365</v>
      </c>
      <c r="H19" s="2">
        <v>711</v>
      </c>
      <c r="I19" s="2">
        <v>0</v>
      </c>
      <c r="J19" s="2">
        <v>0</v>
      </c>
      <c r="K19" s="40">
        <f>SUM(C19:J19)</f>
        <v>33430</v>
      </c>
    </row>
    <row r="20" spans="1:11" ht="12.75">
      <c r="A20" s="1"/>
      <c r="B20" s="1" t="s">
        <v>8</v>
      </c>
      <c r="C20" s="2">
        <v>0</v>
      </c>
      <c r="D20" s="2">
        <v>17894</v>
      </c>
      <c r="E20" s="2">
        <v>0</v>
      </c>
      <c r="F20" s="2">
        <v>0</v>
      </c>
      <c r="G20" s="2">
        <v>2094</v>
      </c>
      <c r="H20" s="2">
        <v>1018</v>
      </c>
      <c r="I20" s="2">
        <v>0</v>
      </c>
      <c r="J20" s="2">
        <v>0</v>
      </c>
      <c r="K20" s="40">
        <f>SUM(C20:J20)</f>
        <v>21006</v>
      </c>
    </row>
    <row r="21" spans="1:11" ht="12.75">
      <c r="A21" s="1"/>
      <c r="B21" s="1" t="s">
        <v>9</v>
      </c>
      <c r="C21" s="2">
        <v>5028</v>
      </c>
      <c r="D21" s="2">
        <v>15653</v>
      </c>
      <c r="E21" s="2">
        <v>12305</v>
      </c>
      <c r="F21" s="2">
        <v>1586</v>
      </c>
      <c r="G21" s="2">
        <v>19391</v>
      </c>
      <c r="H21" s="2">
        <v>1089</v>
      </c>
      <c r="I21" s="2">
        <v>0</v>
      </c>
      <c r="J21" s="2">
        <v>200</v>
      </c>
      <c r="K21" s="40">
        <f>SUM(C21:J21)</f>
        <v>55252</v>
      </c>
    </row>
    <row r="22" spans="1:11" ht="12.75">
      <c r="A22" s="1" t="s">
        <v>12</v>
      </c>
      <c r="B22" s="1"/>
      <c r="C22" s="30">
        <f>C23+C24+C25+C26+C27</f>
        <v>70152</v>
      </c>
      <c r="D22" s="30">
        <f aca="true" t="shared" si="4" ref="D22:K22">D23+D24+D25+D26+D27</f>
        <v>113652</v>
      </c>
      <c r="E22" s="30">
        <f t="shared" si="4"/>
        <v>26298</v>
      </c>
      <c r="F22" s="30">
        <f t="shared" si="4"/>
        <v>11907</v>
      </c>
      <c r="G22" s="30">
        <f t="shared" si="4"/>
        <v>14820</v>
      </c>
      <c r="H22" s="30">
        <f t="shared" si="4"/>
        <v>26753</v>
      </c>
      <c r="I22" s="30">
        <f t="shared" si="4"/>
        <v>5785</v>
      </c>
      <c r="J22" s="30">
        <f t="shared" si="4"/>
        <v>13840</v>
      </c>
      <c r="K22" s="30">
        <f t="shared" si="4"/>
        <v>283207</v>
      </c>
    </row>
    <row r="23" spans="1:11" ht="12.75">
      <c r="A23" s="1"/>
      <c r="B23" s="1" t="s">
        <v>4</v>
      </c>
      <c r="C23" s="2">
        <v>50559</v>
      </c>
      <c r="D23" s="2">
        <v>22699</v>
      </c>
      <c r="E23" s="2">
        <v>11647</v>
      </c>
      <c r="F23" s="2">
        <v>2354</v>
      </c>
      <c r="G23" s="2">
        <v>3315</v>
      </c>
      <c r="H23" s="2">
        <v>20072</v>
      </c>
      <c r="I23" s="2">
        <v>5070</v>
      </c>
      <c r="J23" s="2">
        <v>8196</v>
      </c>
      <c r="K23" s="40">
        <f>SUM(C23:J23)</f>
        <v>123912</v>
      </c>
    </row>
    <row r="24" spans="1:11" ht="12.75">
      <c r="A24" s="1"/>
      <c r="B24" s="1" t="s">
        <v>5</v>
      </c>
      <c r="C24" s="2">
        <v>247</v>
      </c>
      <c r="D24" s="2">
        <v>10901</v>
      </c>
      <c r="E24" s="2">
        <v>422</v>
      </c>
      <c r="F24" s="2">
        <v>8704</v>
      </c>
      <c r="G24" s="2">
        <v>5766</v>
      </c>
      <c r="H24" s="2">
        <v>3437</v>
      </c>
      <c r="I24" s="2">
        <v>715</v>
      </c>
      <c r="J24" s="2">
        <v>2031</v>
      </c>
      <c r="K24" s="40">
        <f>SUM(C24:J24)</f>
        <v>32223</v>
      </c>
    </row>
    <row r="25" spans="1:11" ht="12.75">
      <c r="A25" s="1"/>
      <c r="B25" s="1" t="s">
        <v>6</v>
      </c>
      <c r="C25" s="2">
        <v>0</v>
      </c>
      <c r="D25" s="2">
        <v>2353</v>
      </c>
      <c r="E25" s="2">
        <v>176</v>
      </c>
      <c r="F25" s="2">
        <v>325</v>
      </c>
      <c r="G25" s="2">
        <v>368</v>
      </c>
      <c r="H25" s="2">
        <v>0</v>
      </c>
      <c r="I25" s="2">
        <v>0</v>
      </c>
      <c r="J25" s="2">
        <v>206</v>
      </c>
      <c r="K25" s="40">
        <f>SUM(C25:J25)</f>
        <v>3428</v>
      </c>
    </row>
    <row r="26" spans="1:11" ht="12.75">
      <c r="A26" s="1"/>
      <c r="B26" s="1" t="s">
        <v>8</v>
      </c>
      <c r="C26" s="2">
        <v>16907</v>
      </c>
      <c r="D26" s="2">
        <v>77313</v>
      </c>
      <c r="E26" s="2">
        <v>12077</v>
      </c>
      <c r="F26" s="2">
        <v>524</v>
      </c>
      <c r="G26" s="2">
        <v>4783</v>
      </c>
      <c r="H26" s="2">
        <v>3244</v>
      </c>
      <c r="I26" s="2">
        <v>0</v>
      </c>
      <c r="J26" s="2">
        <v>3207</v>
      </c>
      <c r="K26" s="40">
        <f>SUM(C26:J26)</f>
        <v>118055</v>
      </c>
    </row>
    <row r="27" spans="1:11" ht="12.75">
      <c r="A27" s="1"/>
      <c r="B27" s="1" t="s">
        <v>9</v>
      </c>
      <c r="C27" s="2">
        <v>2439</v>
      </c>
      <c r="D27" s="2">
        <v>386</v>
      </c>
      <c r="E27" s="2">
        <v>1976</v>
      </c>
      <c r="F27" s="2">
        <v>0</v>
      </c>
      <c r="G27" s="2">
        <v>588</v>
      </c>
      <c r="H27" s="2">
        <v>0</v>
      </c>
      <c r="I27" s="2">
        <v>0</v>
      </c>
      <c r="J27" s="2">
        <v>200</v>
      </c>
      <c r="K27" s="40">
        <f>SUM(C27:J27)</f>
        <v>5589</v>
      </c>
    </row>
    <row r="28" spans="1:11" ht="12.75">
      <c r="A28" s="1" t="s">
        <v>112</v>
      </c>
      <c r="B28" s="1"/>
      <c r="C28" s="30">
        <f>C29+C30+C31+C32+C33</f>
        <v>21687</v>
      </c>
      <c r="D28" s="30">
        <f aca="true" t="shared" si="5" ref="D28:K28">D29+D30+D31+D32+D33</f>
        <v>17159</v>
      </c>
      <c r="E28" s="30">
        <f t="shared" si="5"/>
        <v>426</v>
      </c>
      <c r="F28" s="30">
        <f t="shared" si="5"/>
        <v>63972</v>
      </c>
      <c r="G28" s="30">
        <f t="shared" si="5"/>
        <v>29395</v>
      </c>
      <c r="H28" s="30">
        <f t="shared" si="5"/>
        <v>6309</v>
      </c>
      <c r="I28" s="30">
        <f t="shared" si="5"/>
        <v>443</v>
      </c>
      <c r="J28" s="30">
        <f t="shared" si="5"/>
        <v>12539</v>
      </c>
      <c r="K28" s="30">
        <f t="shared" si="5"/>
        <v>151930</v>
      </c>
    </row>
    <row r="29" spans="1:11" ht="12.75">
      <c r="A29" s="1"/>
      <c r="B29" s="1" t="s">
        <v>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30">
        <f>SUM(C29:J29)</f>
        <v>0</v>
      </c>
    </row>
    <row r="30" spans="1:11" ht="12.75">
      <c r="A30" s="1"/>
      <c r="B30" s="1" t="s">
        <v>6</v>
      </c>
      <c r="C30" s="2">
        <v>21233</v>
      </c>
      <c r="D30" s="2">
        <v>3362</v>
      </c>
      <c r="E30" s="2">
        <v>426</v>
      </c>
      <c r="F30" s="2">
        <v>48572</v>
      </c>
      <c r="G30" s="2">
        <v>28392</v>
      </c>
      <c r="H30" s="2">
        <v>6309</v>
      </c>
      <c r="I30" s="2">
        <v>443</v>
      </c>
      <c r="J30" s="2">
        <v>12448</v>
      </c>
      <c r="K30" s="30">
        <f>SUM(C30:J30)</f>
        <v>121185</v>
      </c>
    </row>
    <row r="31" spans="1:11" ht="12.75">
      <c r="A31" s="1"/>
      <c r="B31" s="1" t="s">
        <v>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30">
        <f>SUM(C31:J31)</f>
        <v>0</v>
      </c>
    </row>
    <row r="32" spans="1:11" ht="12.75">
      <c r="A32" s="1"/>
      <c r="B32" s="1" t="s">
        <v>8</v>
      </c>
      <c r="C32" s="2">
        <v>454</v>
      </c>
      <c r="D32" s="2">
        <v>13797</v>
      </c>
      <c r="E32" s="2">
        <v>0</v>
      </c>
      <c r="F32" s="2">
        <v>15400</v>
      </c>
      <c r="G32" s="2">
        <v>703</v>
      </c>
      <c r="H32" s="2">
        <v>0</v>
      </c>
      <c r="I32" s="2">
        <v>0</v>
      </c>
      <c r="J32" s="2">
        <v>91</v>
      </c>
      <c r="K32" s="30">
        <f>SUM(C32:J32)</f>
        <v>30445</v>
      </c>
    </row>
    <row r="33" spans="1:11" ht="12.75">
      <c r="A33" s="1"/>
      <c r="B33" s="1" t="s">
        <v>9</v>
      </c>
      <c r="C33" s="2">
        <v>0</v>
      </c>
      <c r="D33" s="2">
        <v>0</v>
      </c>
      <c r="E33" s="2">
        <v>0</v>
      </c>
      <c r="F33" s="2">
        <v>0</v>
      </c>
      <c r="G33" s="2">
        <v>300</v>
      </c>
      <c r="H33" s="2">
        <v>0</v>
      </c>
      <c r="I33" s="2">
        <v>0</v>
      </c>
      <c r="J33" s="2">
        <v>0</v>
      </c>
      <c r="K33" s="30">
        <f>SUM(C33:J33)</f>
        <v>300</v>
      </c>
    </row>
    <row r="34" spans="2:11" ht="12.75">
      <c r="B34" s="1"/>
      <c r="C34" s="2"/>
      <c r="D34" s="2"/>
      <c r="E34" s="2"/>
      <c r="F34" s="2"/>
      <c r="G34" s="2"/>
      <c r="H34" s="2"/>
      <c r="I34" s="2"/>
      <c r="J34" s="2"/>
      <c r="K34" s="40"/>
    </row>
    <row r="35" spans="1:11" ht="12.75">
      <c r="A35" s="9" t="s">
        <v>94</v>
      </c>
      <c r="B35" s="9"/>
      <c r="C35" s="2"/>
      <c r="D35" s="2"/>
      <c r="E35" s="2"/>
      <c r="F35" s="2"/>
      <c r="G35" s="2"/>
      <c r="H35" s="2"/>
      <c r="I35" s="2"/>
      <c r="J35" s="2"/>
      <c r="K35" s="40"/>
    </row>
    <row r="36" spans="1:11" ht="12.75">
      <c r="A36" s="1" t="s">
        <v>4</v>
      </c>
      <c r="B36" s="1"/>
      <c r="C36" s="2">
        <v>538768</v>
      </c>
      <c r="D36" s="2">
        <v>385189</v>
      </c>
      <c r="E36" s="2">
        <v>87268</v>
      </c>
      <c r="F36" s="2">
        <v>111340</v>
      </c>
      <c r="G36" s="2">
        <v>204184</v>
      </c>
      <c r="H36" s="2">
        <v>212744</v>
      </c>
      <c r="I36" s="2">
        <v>45999</v>
      </c>
      <c r="J36" s="2">
        <v>123589</v>
      </c>
      <c r="K36" s="40">
        <f aca="true" t="shared" si="6" ref="K36:K41">SUM(C36:J36)</f>
        <v>1709081</v>
      </c>
    </row>
    <row r="37" spans="1:11" ht="12.75">
      <c r="A37" s="1" t="s">
        <v>5</v>
      </c>
      <c r="B37" s="1"/>
      <c r="C37" s="2">
        <v>168981</v>
      </c>
      <c r="D37" s="2">
        <v>137367</v>
      </c>
      <c r="E37" s="2">
        <v>23678</v>
      </c>
      <c r="F37" s="2">
        <v>120930</v>
      </c>
      <c r="G37" s="2">
        <v>110601</v>
      </c>
      <c r="H37" s="2">
        <v>67133</v>
      </c>
      <c r="I37" s="2">
        <v>13360</v>
      </c>
      <c r="J37" s="2">
        <v>7170</v>
      </c>
      <c r="K37" s="40">
        <f t="shared" si="6"/>
        <v>649220</v>
      </c>
    </row>
    <row r="38" spans="1:11" ht="12.75">
      <c r="A38" s="1" t="s">
        <v>6</v>
      </c>
      <c r="B38" s="1"/>
      <c r="C38" s="2">
        <v>221806</v>
      </c>
      <c r="D38" s="2">
        <v>268958</v>
      </c>
      <c r="E38" s="2">
        <v>111979</v>
      </c>
      <c r="F38" s="2">
        <v>179954</v>
      </c>
      <c r="G38" s="2">
        <v>582601</v>
      </c>
      <c r="H38" s="2">
        <v>49765</v>
      </c>
      <c r="I38" s="2">
        <v>69110</v>
      </c>
      <c r="J38" s="2">
        <v>92780</v>
      </c>
      <c r="K38" s="40">
        <f t="shared" si="6"/>
        <v>1576953</v>
      </c>
    </row>
    <row r="39" spans="1:11" ht="12.75">
      <c r="A39" s="1" t="s">
        <v>7</v>
      </c>
      <c r="B39" s="1"/>
      <c r="C39" s="2">
        <v>91293</v>
      </c>
      <c r="D39" s="2">
        <v>213168</v>
      </c>
      <c r="E39" s="2">
        <v>13485</v>
      </c>
      <c r="F39" s="2">
        <v>22721</v>
      </c>
      <c r="G39" s="2">
        <v>97974</v>
      </c>
      <c r="H39" s="2">
        <v>80408</v>
      </c>
      <c r="I39" s="2">
        <v>3931</v>
      </c>
      <c r="J39" s="2">
        <v>11246</v>
      </c>
      <c r="K39" s="40">
        <f t="shared" si="6"/>
        <v>534226</v>
      </c>
    </row>
    <row r="40" spans="1:11" ht="12.75">
      <c r="A40" s="1" t="s">
        <v>8</v>
      </c>
      <c r="B40" s="1"/>
      <c r="C40" s="2">
        <v>126198</v>
      </c>
      <c r="D40" s="2">
        <v>226256</v>
      </c>
      <c r="E40" s="2">
        <v>63262</v>
      </c>
      <c r="F40" s="2">
        <v>29475</v>
      </c>
      <c r="G40" s="2">
        <v>59906</v>
      </c>
      <c r="H40" s="2">
        <v>36070</v>
      </c>
      <c r="I40" s="2">
        <v>2743</v>
      </c>
      <c r="J40" s="2">
        <v>16241</v>
      </c>
      <c r="K40" s="40">
        <f t="shared" si="6"/>
        <v>560151</v>
      </c>
    </row>
    <row r="41" spans="1:11" ht="12.75">
      <c r="A41" s="1" t="s">
        <v>9</v>
      </c>
      <c r="B41" s="1"/>
      <c r="C41" s="2">
        <v>95788</v>
      </c>
      <c r="D41" s="2">
        <v>43527</v>
      </c>
      <c r="E41" s="2">
        <v>26434</v>
      </c>
      <c r="F41" s="2">
        <v>11153</v>
      </c>
      <c r="G41" s="2">
        <v>72079</v>
      </c>
      <c r="H41" s="2">
        <v>6474</v>
      </c>
      <c r="I41" s="2">
        <v>1250</v>
      </c>
      <c r="J41" s="2">
        <v>4660</v>
      </c>
      <c r="K41" s="40">
        <f t="shared" si="6"/>
        <v>261365</v>
      </c>
    </row>
    <row r="42" spans="1:11" ht="13.5" thickBot="1">
      <c r="A42" s="33" t="s">
        <v>2</v>
      </c>
      <c r="B42" s="33"/>
      <c r="C42" s="29">
        <v>1242834</v>
      </c>
      <c r="D42" s="29">
        <v>1274465</v>
      </c>
      <c r="E42" s="29">
        <v>326106</v>
      </c>
      <c r="F42" s="29">
        <v>475573</v>
      </c>
      <c r="G42" s="29">
        <v>1127345</v>
      </c>
      <c r="H42" s="29">
        <v>452594</v>
      </c>
      <c r="I42" s="29">
        <v>136393</v>
      </c>
      <c r="J42" s="29">
        <v>255686</v>
      </c>
      <c r="K42" s="29">
        <f>SUM(K36:K41)</f>
        <v>5290996</v>
      </c>
    </row>
  </sheetData>
  <mergeCells count="1">
    <mergeCell ref="C3:K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28.8515625" style="0" bestFit="1" customWidth="1"/>
    <col min="2" max="2" width="25.140625" style="0" customWidth="1"/>
    <col min="3" max="3" width="13.7109375" style="0" customWidth="1"/>
    <col min="4" max="4" width="16.28125" style="0" bestFit="1" customWidth="1"/>
    <col min="5" max="5" width="17.7109375" style="0" bestFit="1" customWidth="1"/>
    <col min="6" max="6" width="17.57421875" style="0" customWidth="1"/>
    <col min="7" max="7" width="17.7109375" style="0" bestFit="1" customWidth="1"/>
    <col min="8" max="8" width="9.8515625" style="0" bestFit="1" customWidth="1"/>
    <col min="9" max="9" width="9.140625" style="39" customWidth="1"/>
  </cols>
  <sheetData>
    <row r="1" ht="13.5" thickBot="1">
      <c r="A1" s="47" t="s">
        <v>132</v>
      </c>
    </row>
    <row r="2" spans="1:9" ht="13.5" thickTop="1">
      <c r="A2" s="4"/>
      <c r="B2" s="5"/>
      <c r="C2" s="15" t="s">
        <v>94</v>
      </c>
      <c r="D2" s="15"/>
      <c r="E2" s="15"/>
      <c r="F2" s="15"/>
      <c r="G2" s="15"/>
      <c r="H2" s="15"/>
      <c r="I2" s="15"/>
    </row>
    <row r="3" spans="1:9" ht="25.5">
      <c r="A3" s="1"/>
      <c r="B3" s="6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45" t="s">
        <v>2</v>
      </c>
    </row>
    <row r="4" spans="1:9" ht="12.75">
      <c r="A4" s="7" t="s">
        <v>87</v>
      </c>
      <c r="B4" s="19"/>
      <c r="C4" s="19"/>
      <c r="D4" s="19"/>
      <c r="E4" s="19"/>
      <c r="F4" s="19"/>
      <c r="G4" s="19"/>
      <c r="H4" s="19"/>
      <c r="I4" s="46"/>
    </row>
    <row r="5" spans="1:9" ht="12.75">
      <c r="A5" s="1" t="s">
        <v>88</v>
      </c>
      <c r="B5" s="1" t="s">
        <v>85</v>
      </c>
      <c r="C5" s="2">
        <v>3011</v>
      </c>
      <c r="D5" s="2">
        <v>1631</v>
      </c>
      <c r="E5" s="2">
        <v>4367</v>
      </c>
      <c r="F5" s="2">
        <v>1767</v>
      </c>
      <c r="G5" s="2">
        <v>1890</v>
      </c>
      <c r="H5" s="2">
        <v>1303</v>
      </c>
      <c r="I5" s="40">
        <f>SUM(C5:H5)</f>
        <v>13969</v>
      </c>
    </row>
    <row r="6" spans="1:9" ht="12.75">
      <c r="A6" s="1"/>
      <c r="B6" s="1" t="s">
        <v>19</v>
      </c>
      <c r="C6" s="2">
        <v>1043</v>
      </c>
      <c r="D6" s="2">
        <v>523</v>
      </c>
      <c r="E6" s="2">
        <v>2446</v>
      </c>
      <c r="F6" s="2">
        <v>1075</v>
      </c>
      <c r="G6" s="2">
        <v>852</v>
      </c>
      <c r="H6" s="2">
        <v>590</v>
      </c>
      <c r="I6" s="40">
        <f aca="true" t="shared" si="0" ref="I6:I33">SUM(C6:H6)</f>
        <v>6529</v>
      </c>
    </row>
    <row r="7" spans="1:9" ht="12.75">
      <c r="A7" s="1"/>
      <c r="B7" s="1" t="s">
        <v>20</v>
      </c>
      <c r="C7" s="2">
        <v>2047.9</v>
      </c>
      <c r="D7" s="2">
        <v>845.9</v>
      </c>
      <c r="E7" s="2">
        <v>2725.3</v>
      </c>
      <c r="F7" s="2">
        <v>975.2</v>
      </c>
      <c r="G7" s="2">
        <v>1186.9</v>
      </c>
      <c r="H7" s="2">
        <v>739.8</v>
      </c>
      <c r="I7" s="40">
        <f t="shared" si="0"/>
        <v>8521</v>
      </c>
    </row>
    <row r="8" spans="1:9" ht="12.75">
      <c r="A8" s="1"/>
      <c r="B8" s="1" t="s">
        <v>21</v>
      </c>
      <c r="C8" s="2">
        <v>707.3</v>
      </c>
      <c r="D8" s="2">
        <v>240.5</v>
      </c>
      <c r="E8" s="2">
        <v>1639.85</v>
      </c>
      <c r="F8" s="2">
        <v>560.8</v>
      </c>
      <c r="G8" s="2">
        <v>558.2</v>
      </c>
      <c r="H8" s="2">
        <v>344.6</v>
      </c>
      <c r="I8" s="40">
        <f t="shared" si="0"/>
        <v>4051.2499999999995</v>
      </c>
    </row>
    <row r="9" spans="1:9" ht="12.75">
      <c r="A9" s="1"/>
      <c r="B9" s="1" t="s">
        <v>22</v>
      </c>
      <c r="C9" s="2">
        <v>1674048</v>
      </c>
      <c r="D9" s="2">
        <v>612886</v>
      </c>
      <c r="E9" s="2">
        <v>1934284.05</v>
      </c>
      <c r="F9" s="2">
        <v>856232</v>
      </c>
      <c r="G9" s="2">
        <v>910185</v>
      </c>
      <c r="H9" s="2">
        <v>586724</v>
      </c>
      <c r="I9" s="40">
        <f t="shared" si="0"/>
        <v>6574359.05</v>
      </c>
    </row>
    <row r="10" spans="1:9" ht="12.75">
      <c r="A10" s="1"/>
      <c r="B10" s="1"/>
      <c r="C10" s="2"/>
      <c r="D10" s="2"/>
      <c r="E10" s="2"/>
      <c r="F10" s="2"/>
      <c r="G10" s="2"/>
      <c r="H10" s="2"/>
      <c r="I10" s="40"/>
    </row>
    <row r="11" spans="1:10" ht="12.75">
      <c r="A11" s="1" t="s">
        <v>89</v>
      </c>
      <c r="B11" s="1" t="s">
        <v>85</v>
      </c>
      <c r="C11" s="2">
        <v>1124</v>
      </c>
      <c r="D11" s="2" t="s">
        <v>113</v>
      </c>
      <c r="E11" s="2">
        <v>132</v>
      </c>
      <c r="F11" s="2">
        <v>142</v>
      </c>
      <c r="G11" s="2">
        <v>426</v>
      </c>
      <c r="H11" s="2">
        <v>125</v>
      </c>
      <c r="I11" s="40">
        <f t="shared" si="0"/>
        <v>1949</v>
      </c>
      <c r="J11" s="2"/>
    </row>
    <row r="12" spans="1:9" ht="12.75">
      <c r="A12" s="1"/>
      <c r="B12" s="1" t="s">
        <v>19</v>
      </c>
      <c r="C12" s="2">
        <v>397</v>
      </c>
      <c r="D12" s="2" t="s">
        <v>113</v>
      </c>
      <c r="E12" s="2">
        <v>9</v>
      </c>
      <c r="F12" s="2">
        <v>72</v>
      </c>
      <c r="G12" s="2">
        <v>193</v>
      </c>
      <c r="H12" s="2">
        <v>66</v>
      </c>
      <c r="I12" s="40">
        <f t="shared" si="0"/>
        <v>737</v>
      </c>
    </row>
    <row r="13" spans="1:9" ht="12.75">
      <c r="A13" s="1"/>
      <c r="B13" s="1" t="s">
        <v>20</v>
      </c>
      <c r="C13" s="2">
        <v>785.6</v>
      </c>
      <c r="D13" s="2" t="s">
        <v>113</v>
      </c>
      <c r="E13" s="2">
        <v>68.75</v>
      </c>
      <c r="F13" s="2">
        <v>122.7</v>
      </c>
      <c r="G13" s="2">
        <v>195.6</v>
      </c>
      <c r="H13" s="2">
        <v>46.2</v>
      </c>
      <c r="I13" s="40">
        <f t="shared" si="0"/>
        <v>1218.8500000000001</v>
      </c>
    </row>
    <row r="14" spans="1:9" ht="12.75">
      <c r="A14" s="1"/>
      <c r="B14" s="1" t="s">
        <v>21</v>
      </c>
      <c r="C14" s="2">
        <v>274.3</v>
      </c>
      <c r="D14" s="2" t="s">
        <v>113</v>
      </c>
      <c r="E14" s="2">
        <v>3</v>
      </c>
      <c r="F14" s="2">
        <v>61.9</v>
      </c>
      <c r="G14" s="2">
        <v>86.2</v>
      </c>
      <c r="H14" s="2">
        <v>18.9</v>
      </c>
      <c r="I14" s="40">
        <f t="shared" si="0"/>
        <v>444.29999999999995</v>
      </c>
    </row>
    <row r="15" spans="1:9" ht="12.75">
      <c r="A15" s="1"/>
      <c r="B15" s="1" t="s">
        <v>22</v>
      </c>
      <c r="C15" s="2">
        <v>619398</v>
      </c>
      <c r="D15" s="2" t="s">
        <v>113</v>
      </c>
      <c r="E15" s="2">
        <v>60824</v>
      </c>
      <c r="F15" s="2">
        <v>108442</v>
      </c>
      <c r="G15" s="2">
        <v>200814</v>
      </c>
      <c r="H15" s="2">
        <v>44658</v>
      </c>
      <c r="I15" s="40">
        <f t="shared" si="0"/>
        <v>1034136</v>
      </c>
    </row>
    <row r="16" spans="1:9" ht="12.75">
      <c r="A16" s="1"/>
      <c r="B16" s="1"/>
      <c r="C16" s="2"/>
      <c r="D16" s="2"/>
      <c r="E16" s="2"/>
      <c r="F16" s="2"/>
      <c r="G16" s="2"/>
      <c r="H16" s="2"/>
      <c r="I16" s="40"/>
    </row>
    <row r="17" spans="1:9" ht="12.75">
      <c r="A17" s="1" t="s">
        <v>90</v>
      </c>
      <c r="B17" s="1" t="s">
        <v>85</v>
      </c>
      <c r="C17" s="2">
        <v>156</v>
      </c>
      <c r="D17" s="2">
        <v>1070</v>
      </c>
      <c r="E17" s="2">
        <v>438</v>
      </c>
      <c r="F17" s="2" t="s">
        <v>113</v>
      </c>
      <c r="G17" s="2">
        <v>436</v>
      </c>
      <c r="H17" s="2">
        <v>211</v>
      </c>
      <c r="I17" s="40">
        <f t="shared" si="0"/>
        <v>2311</v>
      </c>
    </row>
    <row r="18" spans="1:9" ht="12.75">
      <c r="A18" s="1"/>
      <c r="B18" s="1" t="s">
        <v>19</v>
      </c>
      <c r="C18" s="2">
        <v>34</v>
      </c>
      <c r="D18" s="2">
        <v>309</v>
      </c>
      <c r="E18" s="2">
        <v>255</v>
      </c>
      <c r="F18" s="2" t="s">
        <v>113</v>
      </c>
      <c r="G18" s="2">
        <v>236</v>
      </c>
      <c r="H18" s="2">
        <v>99</v>
      </c>
      <c r="I18" s="40">
        <f t="shared" si="0"/>
        <v>933</v>
      </c>
    </row>
    <row r="19" spans="1:9" ht="12.75">
      <c r="A19" s="1"/>
      <c r="B19" s="1" t="s">
        <v>20</v>
      </c>
      <c r="C19" s="2">
        <v>64.4</v>
      </c>
      <c r="D19" s="2">
        <v>569.9</v>
      </c>
      <c r="E19" s="2">
        <v>146.26</v>
      </c>
      <c r="F19" s="2" t="s">
        <v>113</v>
      </c>
      <c r="G19" s="2">
        <v>180.3</v>
      </c>
      <c r="H19" s="2">
        <v>70.4</v>
      </c>
      <c r="I19" s="40">
        <f t="shared" si="0"/>
        <v>1031.26</v>
      </c>
    </row>
    <row r="20" spans="1:9" ht="12.75">
      <c r="A20" s="1"/>
      <c r="B20" s="1" t="s">
        <v>21</v>
      </c>
      <c r="C20" s="2">
        <v>12.5</v>
      </c>
      <c r="D20" s="2">
        <v>153.1</v>
      </c>
      <c r="E20" s="2">
        <v>99.81</v>
      </c>
      <c r="F20" s="2" t="s">
        <v>113</v>
      </c>
      <c r="G20" s="2">
        <v>97.9</v>
      </c>
      <c r="H20" s="2">
        <v>39.5</v>
      </c>
      <c r="I20" s="40">
        <f t="shared" si="0"/>
        <v>402.80999999999995</v>
      </c>
    </row>
    <row r="21" spans="1:9" ht="12.75">
      <c r="A21" s="1"/>
      <c r="B21" s="1" t="s">
        <v>22</v>
      </c>
      <c r="C21" s="2">
        <v>68384</v>
      </c>
      <c r="D21" s="2">
        <v>557191</v>
      </c>
      <c r="E21" s="2">
        <v>55780</v>
      </c>
      <c r="F21" s="2" t="s">
        <v>113</v>
      </c>
      <c r="G21" s="2">
        <v>188819</v>
      </c>
      <c r="H21" s="2">
        <v>67624</v>
      </c>
      <c r="I21" s="40">
        <f t="shared" si="0"/>
        <v>937798</v>
      </c>
    </row>
    <row r="22" spans="1:9" ht="12.75">
      <c r="A22" s="1"/>
      <c r="B22" s="1"/>
      <c r="C22" s="2"/>
      <c r="D22" s="2"/>
      <c r="E22" s="2"/>
      <c r="F22" s="2"/>
      <c r="G22" s="2"/>
      <c r="H22" s="2"/>
      <c r="I22" s="40"/>
    </row>
    <row r="23" spans="1:9" ht="12.75">
      <c r="A23" s="1" t="s">
        <v>91</v>
      </c>
      <c r="B23" s="1" t="s">
        <v>85</v>
      </c>
      <c r="C23" s="2">
        <v>961</v>
      </c>
      <c r="D23" s="2">
        <v>144</v>
      </c>
      <c r="E23" s="2">
        <v>2097</v>
      </c>
      <c r="F23" s="2">
        <v>516</v>
      </c>
      <c r="G23" s="2">
        <v>1642</v>
      </c>
      <c r="H23" s="2">
        <v>864</v>
      </c>
      <c r="I23" s="40">
        <f t="shared" si="0"/>
        <v>6224</v>
      </c>
    </row>
    <row r="24" spans="1:9" ht="12.75">
      <c r="A24" s="1"/>
      <c r="B24" s="1" t="s">
        <v>19</v>
      </c>
      <c r="C24" s="2">
        <v>324</v>
      </c>
      <c r="D24" s="2">
        <v>46</v>
      </c>
      <c r="E24" s="2">
        <v>1159</v>
      </c>
      <c r="F24" s="2">
        <v>241</v>
      </c>
      <c r="G24" s="2">
        <v>820</v>
      </c>
      <c r="H24" s="2">
        <v>402</v>
      </c>
      <c r="I24" s="40">
        <f t="shared" si="0"/>
        <v>2992</v>
      </c>
    </row>
    <row r="25" spans="1:9" ht="12.75">
      <c r="A25" s="1"/>
      <c r="B25" s="1" t="s">
        <v>20</v>
      </c>
      <c r="C25" s="2">
        <v>644.5</v>
      </c>
      <c r="D25" s="2">
        <v>75.4</v>
      </c>
      <c r="E25" s="2">
        <v>1163.92</v>
      </c>
      <c r="F25" s="2">
        <v>314.67</v>
      </c>
      <c r="G25" s="2">
        <v>638.67</v>
      </c>
      <c r="H25" s="2">
        <v>318.8</v>
      </c>
      <c r="I25" s="40">
        <f t="shared" si="0"/>
        <v>3155.9600000000005</v>
      </c>
    </row>
    <row r="26" spans="1:9" ht="12.75">
      <c r="A26" s="1"/>
      <c r="B26" s="1" t="s">
        <v>21</v>
      </c>
      <c r="C26" s="2">
        <v>207.2</v>
      </c>
      <c r="D26" s="2">
        <v>28</v>
      </c>
      <c r="E26" s="2">
        <v>727.54</v>
      </c>
      <c r="F26" s="2">
        <v>153.54</v>
      </c>
      <c r="G26" s="2">
        <v>263.37</v>
      </c>
      <c r="H26" s="2">
        <v>126</v>
      </c>
      <c r="I26" s="40">
        <f t="shared" si="0"/>
        <v>1505.65</v>
      </c>
    </row>
    <row r="27" spans="1:9" ht="12.75">
      <c r="A27" s="1"/>
      <c r="B27" s="1" t="s">
        <v>22</v>
      </c>
      <c r="C27" s="2">
        <v>619669</v>
      </c>
      <c r="D27" s="2">
        <v>74760</v>
      </c>
      <c r="E27" s="2">
        <v>966810</v>
      </c>
      <c r="F27" s="2">
        <v>320042</v>
      </c>
      <c r="G27" s="2">
        <v>524702</v>
      </c>
      <c r="H27" s="2">
        <v>227837</v>
      </c>
      <c r="I27" s="40">
        <f t="shared" si="0"/>
        <v>2733820</v>
      </c>
    </row>
    <row r="28" spans="1:9" ht="12.75">
      <c r="A28" s="1"/>
      <c r="B28" s="1"/>
      <c r="C28" s="2"/>
      <c r="D28" s="2"/>
      <c r="E28" s="2"/>
      <c r="F28" s="2"/>
      <c r="G28" s="2"/>
      <c r="H28" s="2"/>
      <c r="I28" s="40"/>
    </row>
    <row r="29" spans="1:9" ht="12.75">
      <c r="A29" s="1" t="s">
        <v>92</v>
      </c>
      <c r="B29" s="1" t="s">
        <v>85</v>
      </c>
      <c r="C29" s="2">
        <v>331</v>
      </c>
      <c r="D29" s="2">
        <v>279</v>
      </c>
      <c r="E29" s="2">
        <v>1424</v>
      </c>
      <c r="F29" s="2">
        <v>47</v>
      </c>
      <c r="G29" s="2">
        <v>455</v>
      </c>
      <c r="H29" s="2">
        <v>414</v>
      </c>
      <c r="I29" s="40">
        <f t="shared" si="0"/>
        <v>2950</v>
      </c>
    </row>
    <row r="30" spans="1:9" ht="12.75">
      <c r="A30" s="1"/>
      <c r="B30" s="1" t="s">
        <v>19</v>
      </c>
      <c r="C30" s="2">
        <v>140</v>
      </c>
      <c r="D30" s="2">
        <v>84</v>
      </c>
      <c r="E30" s="2">
        <v>673</v>
      </c>
      <c r="F30" s="2">
        <v>24</v>
      </c>
      <c r="G30" s="2">
        <v>196</v>
      </c>
      <c r="H30" s="2">
        <v>181</v>
      </c>
      <c r="I30" s="40">
        <f t="shared" si="0"/>
        <v>1298</v>
      </c>
    </row>
    <row r="31" spans="1:9" ht="12.75">
      <c r="A31" s="1"/>
      <c r="B31" s="1" t="s">
        <v>20</v>
      </c>
      <c r="C31" s="2">
        <v>250.3</v>
      </c>
      <c r="D31" s="2">
        <v>170.3</v>
      </c>
      <c r="E31" s="2">
        <v>637.2</v>
      </c>
      <c r="F31" s="2">
        <v>43.3</v>
      </c>
      <c r="G31" s="2">
        <v>202.2</v>
      </c>
      <c r="H31" s="2">
        <v>246.8</v>
      </c>
      <c r="I31" s="40">
        <f t="shared" si="0"/>
        <v>1550.1000000000001</v>
      </c>
    </row>
    <row r="32" spans="1:9" ht="12.75">
      <c r="A32" s="1"/>
      <c r="B32" s="1" t="s">
        <v>21</v>
      </c>
      <c r="C32" s="2">
        <v>98.3</v>
      </c>
      <c r="D32" s="2">
        <v>41.5</v>
      </c>
      <c r="E32" s="2">
        <v>428.2</v>
      </c>
      <c r="F32" s="2">
        <v>20.3</v>
      </c>
      <c r="G32" s="2">
        <v>65.4</v>
      </c>
      <c r="H32" s="2">
        <v>108.4</v>
      </c>
      <c r="I32" s="40">
        <f t="shared" si="0"/>
        <v>762.0999999999999</v>
      </c>
    </row>
    <row r="33" spans="1:9" ht="13.5" thickBot="1">
      <c r="A33" s="10"/>
      <c r="B33" s="10" t="s">
        <v>22</v>
      </c>
      <c r="C33" s="11">
        <v>282876</v>
      </c>
      <c r="D33" s="11">
        <v>182327</v>
      </c>
      <c r="E33" s="11">
        <v>632952</v>
      </c>
      <c r="F33" s="11">
        <v>39601</v>
      </c>
      <c r="G33" s="11">
        <v>208098</v>
      </c>
      <c r="H33" s="11">
        <v>161601</v>
      </c>
      <c r="I33" s="29">
        <f t="shared" si="0"/>
        <v>1507455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IV1"/>
    </sheetView>
  </sheetViews>
  <sheetFormatPr defaultColWidth="9.140625" defaultRowHeight="12.75"/>
  <cols>
    <col min="1" max="1" width="41.57421875" style="0" customWidth="1"/>
    <col min="2" max="2" width="29.421875" style="0" bestFit="1" customWidth="1"/>
    <col min="3" max="3" width="8.140625" style="0" bestFit="1" customWidth="1"/>
    <col min="4" max="4" width="9.421875" style="0" bestFit="1" customWidth="1"/>
    <col min="5" max="5" width="9.00390625" style="0" bestFit="1" customWidth="1"/>
    <col min="6" max="7" width="7.57421875" style="0" bestFit="1" customWidth="1"/>
    <col min="8" max="8" width="13.140625" style="0" bestFit="1" customWidth="1"/>
    <col min="9" max="10" width="14.00390625" style="0" bestFit="1" customWidth="1"/>
  </cols>
  <sheetData>
    <row r="1" ht="13.5" thickBot="1">
      <c r="A1" s="47" t="s">
        <v>133</v>
      </c>
    </row>
    <row r="2" spans="1:6" ht="39" thickTop="1">
      <c r="A2" s="4"/>
      <c r="B2" s="5"/>
      <c r="C2" s="5" t="s">
        <v>123</v>
      </c>
      <c r="D2" s="5" t="s">
        <v>122</v>
      </c>
      <c r="E2" s="5" t="s">
        <v>121</v>
      </c>
      <c r="F2" s="36" t="s">
        <v>120</v>
      </c>
    </row>
    <row r="3" spans="1:6" ht="12.75">
      <c r="A3" s="7" t="s">
        <v>86</v>
      </c>
      <c r="B3" s="7" t="s">
        <v>94</v>
      </c>
      <c r="C3" s="8"/>
      <c r="D3" s="8"/>
      <c r="E3" s="8"/>
      <c r="F3" s="8"/>
    </row>
    <row r="4" spans="1:6" ht="12.75">
      <c r="A4" s="1" t="s">
        <v>3</v>
      </c>
      <c r="C4" s="48">
        <f>C5+C6+C7+C8+C9+C10</f>
        <v>19820</v>
      </c>
      <c r="D4" s="48">
        <f>D5+D6+D7+D8+D9+D10</f>
        <v>12698</v>
      </c>
      <c r="E4" s="48">
        <f>E5+E6+E7+E8+E9+E10</f>
        <v>11521.42</v>
      </c>
      <c r="F4" s="48">
        <f>F5+F6+F7+F8+F9+F10</f>
        <v>7973.92</v>
      </c>
    </row>
    <row r="5" spans="1:6" ht="12.75">
      <c r="A5" s="1"/>
      <c r="B5" s="1" t="s">
        <v>4</v>
      </c>
      <c r="C5" s="2">
        <v>5141</v>
      </c>
      <c r="D5" s="2">
        <v>3328</v>
      </c>
      <c r="E5" s="2">
        <v>3551.2</v>
      </c>
      <c r="F5" s="2">
        <v>2369.1</v>
      </c>
    </row>
    <row r="6" spans="1:6" ht="12.75">
      <c r="A6" s="1"/>
      <c r="B6" s="1" t="s">
        <v>5</v>
      </c>
      <c r="C6" s="2">
        <v>2947</v>
      </c>
      <c r="D6" s="2">
        <v>1957</v>
      </c>
      <c r="E6" s="2">
        <v>1558.9</v>
      </c>
      <c r="F6" s="2">
        <v>1224.6</v>
      </c>
    </row>
    <row r="7" spans="1:6" ht="12.75">
      <c r="A7" s="1"/>
      <c r="B7" s="1" t="s">
        <v>6</v>
      </c>
      <c r="C7" s="2">
        <v>2877</v>
      </c>
      <c r="D7" s="2">
        <v>1742</v>
      </c>
      <c r="E7" s="2">
        <v>1922</v>
      </c>
      <c r="F7" s="2">
        <v>1150.5</v>
      </c>
    </row>
    <row r="8" spans="1:6" ht="12.75">
      <c r="A8" s="1"/>
      <c r="B8" s="1" t="s">
        <v>111</v>
      </c>
      <c r="C8" s="2">
        <v>2304</v>
      </c>
      <c r="D8" s="2">
        <v>1083</v>
      </c>
      <c r="E8" s="2">
        <v>1439.5</v>
      </c>
      <c r="F8" s="2">
        <v>791.9</v>
      </c>
    </row>
    <row r="9" spans="1:6" ht="12.75">
      <c r="A9" s="1"/>
      <c r="B9" s="1" t="s">
        <v>8</v>
      </c>
      <c r="C9" s="2">
        <v>4163</v>
      </c>
      <c r="D9" s="2">
        <v>2903</v>
      </c>
      <c r="E9" s="2">
        <v>1881.42</v>
      </c>
      <c r="F9" s="2">
        <v>1468.22</v>
      </c>
    </row>
    <row r="10" spans="1:6" ht="12.75">
      <c r="A10" s="1"/>
      <c r="B10" s="1" t="s">
        <v>9</v>
      </c>
      <c r="C10" s="2">
        <v>2388</v>
      </c>
      <c r="D10" s="2">
        <v>1685</v>
      </c>
      <c r="E10" s="2">
        <v>1168.4</v>
      </c>
      <c r="F10" s="2">
        <v>969.6</v>
      </c>
    </row>
    <row r="11" spans="1:6" ht="12.75">
      <c r="A11" s="1" t="s">
        <v>10</v>
      </c>
      <c r="B11" s="1"/>
      <c r="C11" s="30">
        <f>C12+C13+C14+C15</f>
        <v>4777</v>
      </c>
      <c r="D11" s="30">
        <f>D12+D13+D14+D15</f>
        <v>3734</v>
      </c>
      <c r="E11" s="30">
        <f>E12+E13+E14+E15</f>
        <v>2371.14</v>
      </c>
      <c r="F11" s="30">
        <f>F12+F13+F14+F15</f>
        <v>1743.93</v>
      </c>
    </row>
    <row r="12" spans="1:6" ht="12.75">
      <c r="A12" s="1"/>
      <c r="B12" s="1" t="s">
        <v>4</v>
      </c>
      <c r="C12" s="2">
        <v>70</v>
      </c>
      <c r="D12" s="2">
        <v>64</v>
      </c>
      <c r="E12" s="2">
        <v>47.3</v>
      </c>
      <c r="F12" s="2">
        <v>44.1</v>
      </c>
    </row>
    <row r="13" spans="1:6" ht="12.75">
      <c r="A13" s="1"/>
      <c r="B13" s="1" t="s">
        <v>5</v>
      </c>
      <c r="C13" s="2">
        <v>3</v>
      </c>
      <c r="D13" s="2">
        <v>2</v>
      </c>
      <c r="E13" s="2">
        <v>1.8</v>
      </c>
      <c r="F13" s="2">
        <v>1.2</v>
      </c>
    </row>
    <row r="14" spans="1:6" ht="12.75">
      <c r="A14" s="1"/>
      <c r="B14" s="1" t="s">
        <v>6</v>
      </c>
      <c r="C14" s="2">
        <v>4689</v>
      </c>
      <c r="D14" s="2">
        <v>3662</v>
      </c>
      <c r="E14" s="2">
        <v>2315.79</v>
      </c>
      <c r="F14" s="2">
        <v>1693.63</v>
      </c>
    </row>
    <row r="15" spans="1:6" ht="12.75">
      <c r="A15" s="1"/>
      <c r="B15" s="1" t="s">
        <v>8</v>
      </c>
      <c r="C15" s="2">
        <v>15</v>
      </c>
      <c r="D15" s="2">
        <v>6</v>
      </c>
      <c r="E15" s="2">
        <v>6.25</v>
      </c>
      <c r="F15" s="2">
        <v>5</v>
      </c>
    </row>
    <row r="16" spans="1:6" ht="12.75">
      <c r="A16" s="1" t="s">
        <v>11</v>
      </c>
      <c r="B16" s="1"/>
      <c r="C16" s="30">
        <f>C17+C18+C19+C20</f>
        <v>1232</v>
      </c>
      <c r="D16" s="30">
        <f>D17+D18+D19+D20</f>
        <v>845</v>
      </c>
      <c r="E16" s="30">
        <f>E17+E18+E19+E20</f>
        <v>653.24</v>
      </c>
      <c r="F16" s="30">
        <f>F17+F18+F19+F20</f>
        <v>448.15000000000003</v>
      </c>
    </row>
    <row r="17" spans="1:6" ht="12.75">
      <c r="A17" s="1"/>
      <c r="B17" s="1" t="s">
        <v>4</v>
      </c>
      <c r="C17" s="2">
        <v>23</v>
      </c>
      <c r="D17" s="2">
        <v>10</v>
      </c>
      <c r="E17" s="2">
        <v>7.1</v>
      </c>
      <c r="F17" s="2">
        <v>3.3</v>
      </c>
    </row>
    <row r="18" spans="1:6" ht="12.75">
      <c r="A18" s="1"/>
      <c r="B18" s="1" t="s">
        <v>6</v>
      </c>
      <c r="C18" s="2">
        <v>581</v>
      </c>
      <c r="D18" s="2">
        <v>372</v>
      </c>
      <c r="E18" s="2">
        <v>274.24</v>
      </c>
      <c r="F18" s="2">
        <v>182.65</v>
      </c>
    </row>
    <row r="19" spans="1:6" ht="12.75">
      <c r="A19" s="1"/>
      <c r="B19" s="1" t="s">
        <v>8</v>
      </c>
      <c r="C19" s="2">
        <v>165</v>
      </c>
      <c r="D19" s="2">
        <v>107</v>
      </c>
      <c r="E19" s="2">
        <v>159.2</v>
      </c>
      <c r="F19" s="2">
        <v>103.2</v>
      </c>
    </row>
    <row r="20" spans="1:6" ht="12.75">
      <c r="A20" s="1"/>
      <c r="B20" s="1" t="s">
        <v>9</v>
      </c>
      <c r="C20" s="2">
        <v>463</v>
      </c>
      <c r="D20" s="2">
        <v>356</v>
      </c>
      <c r="E20" s="2">
        <v>212.7</v>
      </c>
      <c r="F20" s="2">
        <v>159</v>
      </c>
    </row>
    <row r="21" spans="1:6" ht="12.75">
      <c r="A21" s="1" t="s">
        <v>12</v>
      </c>
      <c r="B21" s="1"/>
      <c r="C21" s="30">
        <f>C22+C23+C24+C25+C26</f>
        <v>1048</v>
      </c>
      <c r="D21" s="30">
        <f>D22+D23+D24+D25+D26</f>
        <v>763</v>
      </c>
      <c r="E21" s="30">
        <f>E22+E23+E24+E25+E26</f>
        <v>655</v>
      </c>
      <c r="F21" s="30">
        <f>F22+F23+F24+F25+F26</f>
        <v>503.2</v>
      </c>
    </row>
    <row r="22" spans="1:6" ht="12.75">
      <c r="A22" s="1"/>
      <c r="B22" s="1" t="s">
        <v>4</v>
      </c>
      <c r="C22" s="2">
        <v>349</v>
      </c>
      <c r="D22" s="2">
        <v>289</v>
      </c>
      <c r="E22" s="2">
        <v>187.1</v>
      </c>
      <c r="F22" s="2">
        <v>161.3</v>
      </c>
    </row>
    <row r="23" spans="1:6" ht="12.75">
      <c r="A23" s="1"/>
      <c r="B23" s="1" t="s">
        <v>5</v>
      </c>
      <c r="C23" s="2">
        <v>161</v>
      </c>
      <c r="D23" s="2">
        <v>84</v>
      </c>
      <c r="E23" s="2">
        <v>98.8</v>
      </c>
      <c r="F23" s="2">
        <v>59.5</v>
      </c>
    </row>
    <row r="24" spans="1:6" ht="12.75">
      <c r="A24" s="1"/>
      <c r="B24" s="1" t="s">
        <v>6</v>
      </c>
      <c r="C24" s="2">
        <v>8</v>
      </c>
      <c r="D24" s="2">
        <v>8</v>
      </c>
      <c r="E24" s="2">
        <v>3.7</v>
      </c>
      <c r="F24" s="2">
        <v>3.7</v>
      </c>
    </row>
    <row r="25" spans="1:6" ht="12.75">
      <c r="A25" s="1"/>
      <c r="B25" s="1" t="s">
        <v>8</v>
      </c>
      <c r="C25" s="2">
        <v>473</v>
      </c>
      <c r="D25" s="2">
        <v>341</v>
      </c>
      <c r="E25" s="2">
        <v>328.9</v>
      </c>
      <c r="F25" s="2">
        <v>252.2</v>
      </c>
    </row>
    <row r="26" spans="1:6" ht="12.75">
      <c r="A26" s="1"/>
      <c r="B26" s="1" t="s">
        <v>9</v>
      </c>
      <c r="C26" s="2">
        <v>57</v>
      </c>
      <c r="D26" s="2">
        <v>41</v>
      </c>
      <c r="E26" s="2">
        <v>36.5</v>
      </c>
      <c r="F26" s="2">
        <v>26.5</v>
      </c>
    </row>
    <row r="27" spans="1:6" ht="12.75">
      <c r="A27" s="1" t="s">
        <v>112</v>
      </c>
      <c r="B27" s="1"/>
      <c r="C27" s="30">
        <f>C28+C29+C30+C31+C32</f>
        <v>526</v>
      </c>
      <c r="D27" s="30">
        <f>D28+D29+D30+D31+D32</f>
        <v>376</v>
      </c>
      <c r="E27" s="30">
        <f>E28+E29+E30+E31+E32</f>
        <v>276.36999999999995</v>
      </c>
      <c r="F27" s="30">
        <f>F28+F29+F30+F31+F32</f>
        <v>184.37</v>
      </c>
    </row>
    <row r="28" spans="1:6" ht="12.75">
      <c r="A28" s="1"/>
      <c r="B28" s="1" t="s">
        <v>5</v>
      </c>
      <c r="C28" s="2">
        <v>13</v>
      </c>
      <c r="D28" s="2">
        <v>0</v>
      </c>
      <c r="E28" s="2">
        <v>2</v>
      </c>
      <c r="F28" s="2">
        <v>0</v>
      </c>
    </row>
    <row r="29" spans="1:6" ht="12.75">
      <c r="A29" s="1"/>
      <c r="B29" s="1" t="s">
        <v>6</v>
      </c>
      <c r="C29" s="2">
        <v>303</v>
      </c>
      <c r="D29" s="2">
        <v>179</v>
      </c>
      <c r="E29" s="2">
        <v>225.7</v>
      </c>
      <c r="F29" s="2">
        <v>144.5</v>
      </c>
    </row>
    <row r="30" spans="1:6" ht="12.75">
      <c r="A30" s="1"/>
      <c r="B30" s="1" t="s">
        <v>7</v>
      </c>
      <c r="C30" s="2">
        <v>168</v>
      </c>
      <c r="D30" s="2">
        <v>168</v>
      </c>
      <c r="E30" s="2">
        <v>16.37</v>
      </c>
      <c r="F30" s="2">
        <v>16.37</v>
      </c>
    </row>
    <row r="31" spans="1:6" ht="12.75">
      <c r="A31" s="1"/>
      <c r="B31" s="1" t="s">
        <v>8</v>
      </c>
      <c r="C31" s="2">
        <v>33</v>
      </c>
      <c r="D31" s="2">
        <v>20</v>
      </c>
      <c r="E31" s="2">
        <v>27.9</v>
      </c>
      <c r="F31" s="2">
        <v>19.1</v>
      </c>
    </row>
    <row r="32" spans="1:6" ht="12.75">
      <c r="A32" s="1"/>
      <c r="B32" s="1" t="s">
        <v>9</v>
      </c>
      <c r="C32" s="2">
        <v>9</v>
      </c>
      <c r="D32" s="2">
        <v>9</v>
      </c>
      <c r="E32" s="2">
        <v>4.4</v>
      </c>
      <c r="F32" s="2">
        <v>4.4</v>
      </c>
    </row>
    <row r="33" spans="2:6" ht="12.75">
      <c r="B33" s="1"/>
      <c r="C33" s="2"/>
      <c r="D33" s="2"/>
      <c r="E33" s="2"/>
      <c r="F33" s="2"/>
    </row>
    <row r="34" spans="1:6" ht="12.75">
      <c r="A34" s="9" t="s">
        <v>94</v>
      </c>
      <c r="B34" s="9"/>
      <c r="C34" s="2"/>
      <c r="D34" s="2"/>
      <c r="E34" s="2"/>
      <c r="F34" s="2"/>
    </row>
    <row r="35" spans="1:6" ht="12.75">
      <c r="A35" s="1" t="s">
        <v>4</v>
      </c>
      <c r="B35" s="1"/>
      <c r="C35" s="2">
        <v>5583</v>
      </c>
      <c r="D35" s="2">
        <v>3691</v>
      </c>
      <c r="E35" s="2">
        <v>3792.7</v>
      </c>
      <c r="F35" s="2">
        <v>2577.8</v>
      </c>
    </row>
    <row r="36" spans="1:6" ht="12.75">
      <c r="A36" s="1" t="s">
        <v>5</v>
      </c>
      <c r="B36" s="1"/>
      <c r="C36" s="2">
        <v>3124</v>
      </c>
      <c r="D36" s="2">
        <v>2043</v>
      </c>
      <c r="E36" s="2">
        <v>1661.5</v>
      </c>
      <c r="F36" s="2">
        <v>1285.3</v>
      </c>
    </row>
    <row r="37" spans="1:6" ht="12.75">
      <c r="A37" s="1" t="s">
        <v>6</v>
      </c>
      <c r="B37" s="1"/>
      <c r="C37" s="2">
        <v>8458</v>
      </c>
      <c r="D37" s="2">
        <v>5963</v>
      </c>
      <c r="E37" s="2">
        <v>4741.43</v>
      </c>
      <c r="F37" s="2">
        <v>3174.98</v>
      </c>
    </row>
    <row r="38" spans="1:6" ht="12.75">
      <c r="A38" s="1" t="s">
        <v>7</v>
      </c>
      <c r="B38" s="1"/>
      <c r="C38" s="2">
        <v>2472</v>
      </c>
      <c r="D38" s="2">
        <v>1251</v>
      </c>
      <c r="E38" s="2">
        <v>1455.87</v>
      </c>
      <c r="F38" s="2">
        <v>808.27</v>
      </c>
    </row>
    <row r="39" spans="1:6" ht="12.75">
      <c r="A39" s="1" t="s">
        <v>8</v>
      </c>
      <c r="B39" s="1"/>
      <c r="C39" s="2">
        <v>4849</v>
      </c>
      <c r="D39" s="2">
        <v>3377</v>
      </c>
      <c r="E39" s="2">
        <v>2403.67</v>
      </c>
      <c r="F39" s="2">
        <v>1847.72</v>
      </c>
    </row>
    <row r="40" spans="1:6" ht="12.75">
      <c r="A40" s="1" t="s">
        <v>9</v>
      </c>
      <c r="B40" s="1"/>
      <c r="C40" s="2">
        <v>2917</v>
      </c>
      <c r="D40" s="2">
        <v>2091</v>
      </c>
      <c r="E40" s="2">
        <v>1422</v>
      </c>
      <c r="F40" s="2">
        <v>1159.5</v>
      </c>
    </row>
    <row r="41" spans="1:6" ht="13.5" thickBot="1">
      <c r="A41" s="33" t="s">
        <v>2</v>
      </c>
      <c r="B41" s="33"/>
      <c r="C41" s="29">
        <f>SUM(C35:C40)</f>
        <v>27403</v>
      </c>
      <c r="D41" s="29">
        <f>SUM(D35:D40)</f>
        <v>18416</v>
      </c>
      <c r="E41" s="29">
        <f>SUM(E35:E40)</f>
        <v>15477.17</v>
      </c>
      <c r="F41" s="29">
        <f>SUM(F35:F40)</f>
        <v>10853.57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IV1"/>
    </sheetView>
  </sheetViews>
  <sheetFormatPr defaultColWidth="9.140625" defaultRowHeight="12.75"/>
  <cols>
    <col min="1" max="1" width="34.8515625" style="0" bestFit="1" customWidth="1"/>
    <col min="2" max="2" width="25.28125" style="0" customWidth="1"/>
    <col min="3" max="3" width="8.8515625" style="0" bestFit="1" customWidth="1"/>
    <col min="4" max="4" width="6.140625" style="0" bestFit="1" customWidth="1"/>
    <col min="5" max="5" width="7.28125" style="0" bestFit="1" customWidth="1"/>
    <col min="6" max="6" width="8.421875" style="0" bestFit="1" customWidth="1"/>
    <col min="7" max="7" width="9.00390625" style="0" customWidth="1"/>
    <col min="8" max="8" width="7.8515625" style="0" bestFit="1" customWidth="1"/>
    <col min="9" max="9" width="7.140625" style="0" customWidth="1"/>
    <col min="10" max="10" width="10.7109375" style="0" bestFit="1" customWidth="1"/>
    <col min="11" max="11" width="6.57421875" style="39" bestFit="1" customWidth="1"/>
  </cols>
  <sheetData>
    <row r="1" ht="13.5" thickBot="1">
      <c r="A1" s="47" t="s">
        <v>134</v>
      </c>
    </row>
    <row r="2" spans="1:12" ht="13.5" thickTop="1">
      <c r="A2" s="4"/>
      <c r="B2" s="5"/>
      <c r="C2" s="5" t="s">
        <v>24</v>
      </c>
      <c r="D2" s="5" t="s">
        <v>25</v>
      </c>
      <c r="E2" s="5" t="s">
        <v>26</v>
      </c>
      <c r="F2" s="5" t="s">
        <v>27</v>
      </c>
      <c r="G2" s="5" t="s">
        <v>124</v>
      </c>
      <c r="H2" s="5" t="s">
        <v>28</v>
      </c>
      <c r="I2" s="5" t="s">
        <v>29</v>
      </c>
      <c r="J2" s="5" t="s">
        <v>30</v>
      </c>
      <c r="K2" s="37" t="s">
        <v>2</v>
      </c>
      <c r="L2" s="23"/>
    </row>
    <row r="3" spans="1:11" ht="12.75">
      <c r="A3" s="7" t="s">
        <v>99</v>
      </c>
      <c r="B3" s="7" t="s">
        <v>94</v>
      </c>
      <c r="C3" s="8"/>
      <c r="D3" s="8"/>
      <c r="E3" s="8"/>
      <c r="F3" s="8"/>
      <c r="G3" s="8"/>
      <c r="H3" s="8"/>
      <c r="I3" s="8"/>
      <c r="J3" s="8"/>
      <c r="K3" s="42"/>
    </row>
    <row r="4" spans="1:11" ht="12.75">
      <c r="A4" s="1" t="s">
        <v>31</v>
      </c>
      <c r="C4" s="48">
        <f>C5+C6+C7+C8+C9</f>
        <v>248.8</v>
      </c>
      <c r="D4" s="48">
        <f aca="true" t="shared" si="0" ref="D4:J4">D5+D6+D7+D8+D9</f>
        <v>714.6</v>
      </c>
      <c r="E4" s="48">
        <f t="shared" si="0"/>
        <v>462</v>
      </c>
      <c r="F4" s="48">
        <f t="shared" si="0"/>
        <v>0</v>
      </c>
      <c r="G4" s="48">
        <f t="shared" si="0"/>
        <v>879.3</v>
      </c>
      <c r="H4" s="48">
        <f t="shared" si="0"/>
        <v>260.09999999999997</v>
      </c>
      <c r="I4" s="48">
        <f t="shared" si="0"/>
        <v>1285</v>
      </c>
      <c r="J4" s="48">
        <f t="shared" si="0"/>
        <v>10.9</v>
      </c>
      <c r="K4" s="48">
        <f aca="true" t="shared" si="1" ref="K4:K46">SUM(C4:J4)</f>
        <v>3860.7</v>
      </c>
    </row>
    <row r="5" spans="1:11" ht="12.75">
      <c r="A5" s="1"/>
      <c r="B5" s="1" t="s">
        <v>4</v>
      </c>
      <c r="C5" s="2">
        <v>82</v>
      </c>
      <c r="D5" s="2">
        <v>239.7</v>
      </c>
      <c r="E5" s="2">
        <v>174.7</v>
      </c>
      <c r="F5" s="2">
        <v>0</v>
      </c>
      <c r="G5" s="2">
        <v>293.3</v>
      </c>
      <c r="H5" s="2">
        <v>70.8</v>
      </c>
      <c r="I5" s="2">
        <v>388.7</v>
      </c>
      <c r="J5" s="2">
        <v>0.8</v>
      </c>
      <c r="K5" s="48">
        <f t="shared" si="1"/>
        <v>1250</v>
      </c>
    </row>
    <row r="6" spans="1:11" ht="12.75">
      <c r="A6" s="1"/>
      <c r="B6" s="1" t="s">
        <v>6</v>
      </c>
      <c r="C6" s="2">
        <v>58.1</v>
      </c>
      <c r="D6" s="2">
        <v>129</v>
      </c>
      <c r="E6" s="2">
        <v>143.2</v>
      </c>
      <c r="F6" s="2">
        <v>0</v>
      </c>
      <c r="G6" s="2">
        <v>217.2</v>
      </c>
      <c r="H6" s="2">
        <v>99.1</v>
      </c>
      <c r="I6" s="2">
        <v>448.4</v>
      </c>
      <c r="J6" s="2">
        <v>10</v>
      </c>
      <c r="K6" s="48">
        <f t="shared" si="1"/>
        <v>1105</v>
      </c>
    </row>
    <row r="7" spans="1:11" ht="12.75">
      <c r="A7" s="1"/>
      <c r="B7" s="1" t="s">
        <v>7</v>
      </c>
      <c r="C7" s="2">
        <v>36.9</v>
      </c>
      <c r="D7" s="2">
        <v>124.5</v>
      </c>
      <c r="E7" s="2">
        <v>47</v>
      </c>
      <c r="F7" s="2">
        <v>0</v>
      </c>
      <c r="G7" s="2">
        <v>165</v>
      </c>
      <c r="H7" s="2">
        <v>47.8</v>
      </c>
      <c r="I7" s="2">
        <v>273.2</v>
      </c>
      <c r="J7" s="2">
        <v>0</v>
      </c>
      <c r="K7" s="48">
        <f t="shared" si="1"/>
        <v>694.4</v>
      </c>
    </row>
    <row r="8" spans="1:11" ht="12.75">
      <c r="A8" s="1"/>
      <c r="B8" s="1" t="s">
        <v>8</v>
      </c>
      <c r="C8" s="2">
        <v>48.5</v>
      </c>
      <c r="D8" s="2">
        <v>93.8</v>
      </c>
      <c r="E8" s="2">
        <v>36.6</v>
      </c>
      <c r="F8" s="2">
        <v>0</v>
      </c>
      <c r="G8" s="2">
        <v>93.5</v>
      </c>
      <c r="H8" s="2">
        <v>31.2</v>
      </c>
      <c r="I8" s="2">
        <v>96.3</v>
      </c>
      <c r="J8" s="2">
        <v>0</v>
      </c>
      <c r="K8" s="48">
        <f t="shared" si="1"/>
        <v>399.9</v>
      </c>
    </row>
    <row r="9" spans="1:11" ht="12.75">
      <c r="A9" s="1"/>
      <c r="B9" s="1" t="s">
        <v>9</v>
      </c>
      <c r="C9" s="2">
        <v>23.3</v>
      </c>
      <c r="D9" s="2">
        <v>127.6</v>
      </c>
      <c r="E9" s="2">
        <v>60.5</v>
      </c>
      <c r="F9" s="2">
        <v>0</v>
      </c>
      <c r="G9" s="2">
        <v>110.3</v>
      </c>
      <c r="H9" s="2">
        <v>11.2</v>
      </c>
      <c r="I9" s="2">
        <v>78.4</v>
      </c>
      <c r="J9" s="2">
        <v>0.1</v>
      </c>
      <c r="K9" s="48">
        <f t="shared" si="1"/>
        <v>411.4</v>
      </c>
    </row>
    <row r="10" spans="1:11" ht="12.75">
      <c r="A10" s="1" t="s">
        <v>32</v>
      </c>
      <c r="B10" s="1"/>
      <c r="C10" s="30">
        <f>C11+C12+C13+C14+C15+C16</f>
        <v>158.32000000000002</v>
      </c>
      <c r="D10" s="30">
        <f aca="true" t="shared" si="2" ref="D10:J10">D11+D12+D13+D14+D15+D16</f>
        <v>674.81</v>
      </c>
      <c r="E10" s="30">
        <f t="shared" si="2"/>
        <v>252.17000000000002</v>
      </c>
      <c r="F10" s="30">
        <f t="shared" si="2"/>
        <v>0</v>
      </c>
      <c r="G10" s="30">
        <f t="shared" si="2"/>
        <v>519.64</v>
      </c>
      <c r="H10" s="30">
        <f t="shared" si="2"/>
        <v>173.98000000000002</v>
      </c>
      <c r="I10" s="30">
        <f t="shared" si="2"/>
        <v>955.3000000000001</v>
      </c>
      <c r="J10" s="30">
        <f t="shared" si="2"/>
        <v>10.600000000000001</v>
      </c>
      <c r="K10" s="48">
        <f t="shared" si="1"/>
        <v>2744.82</v>
      </c>
    </row>
    <row r="11" spans="1:11" ht="12.75">
      <c r="A11" s="1"/>
      <c r="B11" s="1" t="s">
        <v>4</v>
      </c>
      <c r="C11" s="2">
        <v>39.1</v>
      </c>
      <c r="D11" s="2">
        <v>183.7</v>
      </c>
      <c r="E11" s="2">
        <v>93</v>
      </c>
      <c r="F11" s="2">
        <v>0</v>
      </c>
      <c r="G11" s="2">
        <v>160.3</v>
      </c>
      <c r="H11" s="2">
        <v>37.4</v>
      </c>
      <c r="I11" s="2">
        <v>316.8</v>
      </c>
      <c r="J11" s="2">
        <v>0.8</v>
      </c>
      <c r="K11" s="48">
        <f t="shared" si="1"/>
        <v>831.0999999999999</v>
      </c>
    </row>
    <row r="12" spans="1:11" ht="12.75">
      <c r="A12" s="1"/>
      <c r="B12" s="1" t="s">
        <v>5</v>
      </c>
      <c r="C12" s="2">
        <v>0</v>
      </c>
      <c r="D12" s="2">
        <v>7.5</v>
      </c>
      <c r="E12" s="2">
        <v>14.9</v>
      </c>
      <c r="F12" s="2">
        <v>0</v>
      </c>
      <c r="G12" s="2">
        <v>43</v>
      </c>
      <c r="H12" s="2">
        <v>8.8</v>
      </c>
      <c r="I12" s="2">
        <v>26.5</v>
      </c>
      <c r="J12" s="2">
        <v>0</v>
      </c>
      <c r="K12" s="48">
        <f t="shared" si="1"/>
        <v>100.7</v>
      </c>
    </row>
    <row r="13" spans="1:11" ht="12.75">
      <c r="A13" s="1"/>
      <c r="B13" s="1" t="s">
        <v>6</v>
      </c>
      <c r="C13" s="2">
        <v>29.9</v>
      </c>
      <c r="D13" s="2">
        <v>75.7</v>
      </c>
      <c r="E13" s="2">
        <v>29</v>
      </c>
      <c r="F13" s="2">
        <v>0</v>
      </c>
      <c r="G13" s="2">
        <v>113.7</v>
      </c>
      <c r="H13" s="2">
        <v>30.6</v>
      </c>
      <c r="I13" s="2">
        <v>198.9</v>
      </c>
      <c r="J13" s="2">
        <v>9.8</v>
      </c>
      <c r="K13" s="48">
        <f t="shared" si="1"/>
        <v>487.6000000000001</v>
      </c>
    </row>
    <row r="14" spans="1:11" ht="12.75">
      <c r="A14" s="1"/>
      <c r="B14" s="1" t="s">
        <v>7</v>
      </c>
      <c r="C14" s="2">
        <v>3</v>
      </c>
      <c r="D14" s="2">
        <v>171.9</v>
      </c>
      <c r="E14" s="2">
        <v>19.4</v>
      </c>
      <c r="F14" s="2">
        <v>0</v>
      </c>
      <c r="G14" s="2">
        <v>21.6</v>
      </c>
      <c r="H14" s="2">
        <v>37.2</v>
      </c>
      <c r="I14" s="2">
        <v>211.2</v>
      </c>
      <c r="J14" s="2">
        <v>0</v>
      </c>
      <c r="K14" s="48">
        <f t="shared" si="1"/>
        <v>464.3</v>
      </c>
    </row>
    <row r="15" spans="1:11" ht="12.75">
      <c r="A15" s="1"/>
      <c r="B15" s="1" t="s">
        <v>8</v>
      </c>
      <c r="C15" s="2">
        <v>55.52</v>
      </c>
      <c r="D15" s="2">
        <v>120.61</v>
      </c>
      <c r="E15" s="2">
        <v>56.47</v>
      </c>
      <c r="F15" s="2">
        <v>0</v>
      </c>
      <c r="G15" s="2">
        <v>130.24</v>
      </c>
      <c r="H15" s="2">
        <v>42.78</v>
      </c>
      <c r="I15" s="2">
        <v>158</v>
      </c>
      <c r="J15" s="2">
        <v>0</v>
      </c>
      <c r="K15" s="48">
        <f t="shared" si="1"/>
        <v>563.62</v>
      </c>
    </row>
    <row r="16" spans="1:11" ht="12.75">
      <c r="A16" s="1"/>
      <c r="B16" s="1" t="s">
        <v>9</v>
      </c>
      <c r="C16" s="2">
        <v>30.8</v>
      </c>
      <c r="D16" s="2">
        <v>115.4</v>
      </c>
      <c r="E16" s="2">
        <v>39.4</v>
      </c>
      <c r="F16" s="2">
        <v>0</v>
      </c>
      <c r="G16" s="2">
        <v>50.8</v>
      </c>
      <c r="H16" s="2">
        <v>17.2</v>
      </c>
      <c r="I16" s="2">
        <v>43.9</v>
      </c>
      <c r="J16" s="2">
        <v>0</v>
      </c>
      <c r="K16" s="48">
        <f t="shared" si="1"/>
        <v>297.5</v>
      </c>
    </row>
    <row r="17" spans="1:11" ht="12.75">
      <c r="A17" s="1" t="s">
        <v>33</v>
      </c>
      <c r="B17" s="1"/>
      <c r="C17" s="30">
        <f>C18+C19+C20+C21+C22</f>
        <v>68.10000000000001</v>
      </c>
      <c r="D17" s="30">
        <f aca="true" t="shared" si="3" ref="D17:J17">D18+D19+D20+D21+D22</f>
        <v>192.60000000000002</v>
      </c>
      <c r="E17" s="30">
        <f t="shared" si="3"/>
        <v>132.3</v>
      </c>
      <c r="F17" s="30">
        <f t="shared" si="3"/>
        <v>0</v>
      </c>
      <c r="G17" s="30">
        <f t="shared" si="3"/>
        <v>226.10000000000002</v>
      </c>
      <c r="H17" s="30">
        <f t="shared" si="3"/>
        <v>118.7</v>
      </c>
      <c r="I17" s="30">
        <f t="shared" si="3"/>
        <v>227.5</v>
      </c>
      <c r="J17" s="30">
        <f t="shared" si="3"/>
        <v>10.700000000000001</v>
      </c>
      <c r="K17" s="48">
        <f t="shared" si="1"/>
        <v>976.0000000000002</v>
      </c>
    </row>
    <row r="18" spans="1:11" ht="12.75">
      <c r="A18" s="1"/>
      <c r="B18" s="1" t="s">
        <v>4</v>
      </c>
      <c r="C18" s="2">
        <v>13.9</v>
      </c>
      <c r="D18" s="2">
        <v>41.5</v>
      </c>
      <c r="E18" s="2">
        <v>53.4</v>
      </c>
      <c r="F18" s="2">
        <v>0</v>
      </c>
      <c r="G18" s="2">
        <v>57.5</v>
      </c>
      <c r="H18" s="2">
        <v>23.9</v>
      </c>
      <c r="I18" s="2">
        <v>60</v>
      </c>
      <c r="J18" s="2">
        <v>0.1</v>
      </c>
      <c r="K18" s="48">
        <f t="shared" si="1"/>
        <v>250.3</v>
      </c>
    </row>
    <row r="19" spans="1:11" ht="12.75">
      <c r="A19" s="1"/>
      <c r="B19" s="1" t="s">
        <v>5</v>
      </c>
      <c r="C19" s="2">
        <v>7.5</v>
      </c>
      <c r="D19" s="2">
        <v>12.7</v>
      </c>
      <c r="E19" s="2">
        <v>6.7</v>
      </c>
      <c r="F19" s="2">
        <v>0</v>
      </c>
      <c r="G19" s="2">
        <v>30.2</v>
      </c>
      <c r="H19" s="2">
        <v>16.1</v>
      </c>
      <c r="I19" s="2">
        <v>23</v>
      </c>
      <c r="J19" s="2">
        <v>0</v>
      </c>
      <c r="K19" s="48">
        <f t="shared" si="1"/>
        <v>96.19999999999999</v>
      </c>
    </row>
    <row r="20" spans="1:11" ht="12.75">
      <c r="A20" s="1"/>
      <c r="B20" s="1" t="s">
        <v>6</v>
      </c>
      <c r="C20" s="2">
        <v>21.3</v>
      </c>
      <c r="D20" s="2">
        <v>35</v>
      </c>
      <c r="E20" s="2">
        <v>31.9</v>
      </c>
      <c r="F20" s="2">
        <v>0</v>
      </c>
      <c r="G20" s="2">
        <v>60.1</v>
      </c>
      <c r="H20" s="2">
        <v>59.7</v>
      </c>
      <c r="I20" s="2">
        <v>91.1</v>
      </c>
      <c r="J20" s="2">
        <v>10.3</v>
      </c>
      <c r="K20" s="48">
        <f t="shared" si="1"/>
        <v>309.40000000000003</v>
      </c>
    </row>
    <row r="21" spans="1:11" ht="12.75">
      <c r="A21" s="1"/>
      <c r="B21" s="1" t="s">
        <v>8</v>
      </c>
      <c r="C21" s="2">
        <v>15.5</v>
      </c>
      <c r="D21" s="2">
        <v>40.1</v>
      </c>
      <c r="E21" s="2">
        <v>17.3</v>
      </c>
      <c r="F21" s="2">
        <v>0</v>
      </c>
      <c r="G21" s="2">
        <v>34.3</v>
      </c>
      <c r="H21" s="2">
        <v>10.4</v>
      </c>
      <c r="I21" s="2">
        <v>30</v>
      </c>
      <c r="J21" s="2">
        <v>0.3</v>
      </c>
      <c r="K21" s="48">
        <f t="shared" si="1"/>
        <v>147.90000000000003</v>
      </c>
    </row>
    <row r="22" spans="1:11" ht="12.75">
      <c r="A22" s="1"/>
      <c r="B22" s="1" t="s">
        <v>9</v>
      </c>
      <c r="C22" s="2">
        <v>9.9</v>
      </c>
      <c r="D22" s="2">
        <v>63.3</v>
      </c>
      <c r="E22" s="2">
        <v>23</v>
      </c>
      <c r="F22" s="2">
        <v>0</v>
      </c>
      <c r="G22" s="2">
        <v>44</v>
      </c>
      <c r="H22" s="2">
        <v>8.6</v>
      </c>
      <c r="I22" s="2">
        <v>23.4</v>
      </c>
      <c r="J22" s="2">
        <v>0</v>
      </c>
      <c r="K22" s="48">
        <f t="shared" si="1"/>
        <v>172.2</v>
      </c>
    </row>
    <row r="23" spans="1:11" ht="12.75">
      <c r="A23" s="1" t="s">
        <v>34</v>
      </c>
      <c r="B23" s="1"/>
      <c r="C23" s="30">
        <f>C24+C25+C26</f>
        <v>27.6</v>
      </c>
      <c r="D23" s="30">
        <f aca="true" t="shared" si="4" ref="D23:J23">D24+D25+D26</f>
        <v>92.7</v>
      </c>
      <c r="E23" s="30">
        <f t="shared" si="4"/>
        <v>33.9</v>
      </c>
      <c r="F23" s="30">
        <f t="shared" si="4"/>
        <v>0</v>
      </c>
      <c r="G23" s="30">
        <f t="shared" si="4"/>
        <v>60.599999999999994</v>
      </c>
      <c r="H23" s="30">
        <f t="shared" si="4"/>
        <v>12.1</v>
      </c>
      <c r="I23" s="30">
        <f t="shared" si="4"/>
        <v>34.9</v>
      </c>
      <c r="J23" s="30">
        <f t="shared" si="4"/>
        <v>0</v>
      </c>
      <c r="K23" s="48">
        <f t="shared" si="1"/>
        <v>261.8</v>
      </c>
    </row>
    <row r="24" spans="1:11" ht="12.75">
      <c r="A24" s="1"/>
      <c r="B24" s="1" t="s">
        <v>4</v>
      </c>
      <c r="C24" s="2">
        <v>4.4</v>
      </c>
      <c r="D24" s="2">
        <v>10.9</v>
      </c>
      <c r="E24" s="2">
        <v>7.5</v>
      </c>
      <c r="F24" s="2">
        <v>0</v>
      </c>
      <c r="G24" s="2">
        <v>10.9</v>
      </c>
      <c r="H24" s="2">
        <v>3.1</v>
      </c>
      <c r="I24" s="2">
        <v>10.1</v>
      </c>
      <c r="J24" s="2">
        <v>0</v>
      </c>
      <c r="K24" s="48">
        <f t="shared" si="1"/>
        <v>46.900000000000006</v>
      </c>
    </row>
    <row r="25" spans="1:11" ht="12.75">
      <c r="A25" s="1"/>
      <c r="B25" s="1" t="s">
        <v>8</v>
      </c>
      <c r="C25" s="2">
        <v>18.7</v>
      </c>
      <c r="D25" s="2">
        <v>67.8</v>
      </c>
      <c r="E25" s="2">
        <v>20.8</v>
      </c>
      <c r="F25" s="2">
        <v>0</v>
      </c>
      <c r="G25" s="2">
        <v>37</v>
      </c>
      <c r="H25" s="2">
        <v>8.3</v>
      </c>
      <c r="I25" s="2">
        <v>24</v>
      </c>
      <c r="J25" s="2">
        <v>0</v>
      </c>
      <c r="K25" s="48">
        <f t="shared" si="1"/>
        <v>176.60000000000002</v>
      </c>
    </row>
    <row r="26" spans="1:11" ht="12.75">
      <c r="A26" s="1"/>
      <c r="B26" s="1" t="s">
        <v>9</v>
      </c>
      <c r="C26" s="2">
        <v>4.5</v>
      </c>
      <c r="D26" s="2">
        <v>14</v>
      </c>
      <c r="E26" s="2">
        <v>5.6</v>
      </c>
      <c r="F26" s="2">
        <v>0</v>
      </c>
      <c r="G26" s="2">
        <v>12.7</v>
      </c>
      <c r="H26" s="2">
        <v>0.7</v>
      </c>
      <c r="I26" s="2">
        <v>0.8</v>
      </c>
      <c r="J26" s="2">
        <v>0</v>
      </c>
      <c r="K26" s="48">
        <f t="shared" si="1"/>
        <v>38.3</v>
      </c>
    </row>
    <row r="27" spans="1:11" ht="12.75">
      <c r="A27" s="1" t="s">
        <v>35</v>
      </c>
      <c r="B27" s="1"/>
      <c r="C27" s="30">
        <f>C28+C29+C30+C31</f>
        <v>69.9</v>
      </c>
      <c r="D27" s="30">
        <f aca="true" t="shared" si="5" ref="D27:J27">D28+D29+D30+D31</f>
        <v>197.8</v>
      </c>
      <c r="E27" s="30">
        <f t="shared" si="5"/>
        <v>110.2</v>
      </c>
      <c r="F27" s="30">
        <f t="shared" si="5"/>
        <v>0</v>
      </c>
      <c r="G27" s="30">
        <f t="shared" si="5"/>
        <v>264.5</v>
      </c>
      <c r="H27" s="30">
        <f t="shared" si="5"/>
        <v>98.4</v>
      </c>
      <c r="I27" s="30">
        <f t="shared" si="5"/>
        <v>180.5</v>
      </c>
      <c r="J27" s="30">
        <f t="shared" si="5"/>
        <v>2.4</v>
      </c>
      <c r="K27" s="48">
        <f t="shared" si="1"/>
        <v>923.7</v>
      </c>
    </row>
    <row r="28" spans="1:11" ht="12.75">
      <c r="A28" s="1"/>
      <c r="B28" s="1" t="s">
        <v>4</v>
      </c>
      <c r="C28" s="2">
        <v>4.3</v>
      </c>
      <c r="D28" s="2">
        <v>19.3</v>
      </c>
      <c r="E28" s="2">
        <v>6.7</v>
      </c>
      <c r="F28" s="2">
        <v>0</v>
      </c>
      <c r="G28" s="2">
        <v>15.3</v>
      </c>
      <c r="H28" s="2">
        <v>4.7</v>
      </c>
      <c r="I28" s="2">
        <v>8.9</v>
      </c>
      <c r="J28" s="2">
        <v>0.2</v>
      </c>
      <c r="K28" s="48">
        <f t="shared" si="1"/>
        <v>59.400000000000006</v>
      </c>
    </row>
    <row r="29" spans="1:11" ht="12.75">
      <c r="A29" s="47"/>
      <c r="B29" s="1" t="s">
        <v>5</v>
      </c>
      <c r="C29" s="2">
        <v>47</v>
      </c>
      <c r="D29" s="2">
        <v>114.7</v>
      </c>
      <c r="E29" s="2">
        <v>86.2</v>
      </c>
      <c r="F29" s="2">
        <v>0</v>
      </c>
      <c r="G29" s="2">
        <v>189.8</v>
      </c>
      <c r="H29" s="2">
        <v>72.7</v>
      </c>
      <c r="I29" s="2">
        <v>126.7</v>
      </c>
      <c r="J29" s="2">
        <v>0.8</v>
      </c>
      <c r="K29" s="48">
        <f t="shared" si="1"/>
        <v>637.9</v>
      </c>
    </row>
    <row r="30" spans="1:11" ht="12.75">
      <c r="A30" s="1"/>
      <c r="B30" s="1" t="s">
        <v>8</v>
      </c>
      <c r="C30" s="2">
        <v>12.7</v>
      </c>
      <c r="D30" s="2">
        <v>45.4</v>
      </c>
      <c r="E30" s="2">
        <v>11.8</v>
      </c>
      <c r="F30" s="2">
        <v>0</v>
      </c>
      <c r="G30" s="2">
        <v>48.6</v>
      </c>
      <c r="H30" s="2">
        <v>19</v>
      </c>
      <c r="I30" s="2">
        <v>25.6</v>
      </c>
      <c r="J30" s="2">
        <v>1.4</v>
      </c>
      <c r="K30" s="48">
        <f t="shared" si="1"/>
        <v>164.5</v>
      </c>
    </row>
    <row r="31" spans="1:11" ht="12.75">
      <c r="A31" s="1"/>
      <c r="B31" s="1" t="s">
        <v>9</v>
      </c>
      <c r="C31" s="2">
        <v>5.9</v>
      </c>
      <c r="D31" s="2">
        <v>18.4</v>
      </c>
      <c r="E31" s="2">
        <v>5.5</v>
      </c>
      <c r="F31" s="2">
        <v>0</v>
      </c>
      <c r="G31" s="2">
        <v>10.8</v>
      </c>
      <c r="H31" s="2">
        <v>2</v>
      </c>
      <c r="I31" s="2">
        <v>19.3</v>
      </c>
      <c r="J31" s="2">
        <v>0</v>
      </c>
      <c r="K31" s="48">
        <f t="shared" si="1"/>
        <v>61.89999999999999</v>
      </c>
    </row>
    <row r="32" spans="1:11" ht="12.75">
      <c r="A32" s="1" t="s">
        <v>36</v>
      </c>
      <c r="B32" s="1"/>
      <c r="C32" s="30">
        <f>C33+C34+C35</f>
        <v>65.1</v>
      </c>
      <c r="D32" s="30">
        <f aca="true" t="shared" si="6" ref="D32:J32">D33+D34+D35</f>
        <v>393.7</v>
      </c>
      <c r="E32" s="30">
        <f t="shared" si="6"/>
        <v>323</v>
      </c>
      <c r="F32" s="30">
        <f t="shared" si="6"/>
        <v>0</v>
      </c>
      <c r="G32" s="30">
        <f t="shared" si="6"/>
        <v>481</v>
      </c>
      <c r="H32" s="30">
        <f t="shared" si="6"/>
        <v>100.7</v>
      </c>
      <c r="I32" s="30">
        <f t="shared" si="6"/>
        <v>702.8</v>
      </c>
      <c r="J32" s="30">
        <f t="shared" si="6"/>
        <v>2.7</v>
      </c>
      <c r="K32" s="48">
        <f t="shared" si="1"/>
        <v>2069</v>
      </c>
    </row>
    <row r="33" spans="1:11" ht="12.75">
      <c r="A33" s="1"/>
      <c r="B33" s="1" t="s">
        <v>4</v>
      </c>
      <c r="C33" s="2">
        <v>24.8</v>
      </c>
      <c r="D33" s="2">
        <v>239.5</v>
      </c>
      <c r="E33" s="2">
        <v>175</v>
      </c>
      <c r="F33" s="2">
        <v>0</v>
      </c>
      <c r="G33" s="2">
        <v>214</v>
      </c>
      <c r="H33" s="2">
        <v>27.1</v>
      </c>
      <c r="I33" s="2">
        <v>389.8</v>
      </c>
      <c r="J33" s="2">
        <v>1</v>
      </c>
      <c r="K33" s="48">
        <f t="shared" si="1"/>
        <v>1071.2</v>
      </c>
    </row>
    <row r="34" spans="1:11" ht="12.75">
      <c r="A34" s="1"/>
      <c r="B34" s="1" t="s">
        <v>5</v>
      </c>
      <c r="C34" s="2">
        <v>38</v>
      </c>
      <c r="D34" s="2">
        <v>121.5</v>
      </c>
      <c r="E34" s="2">
        <v>118.6</v>
      </c>
      <c r="F34" s="2">
        <v>0</v>
      </c>
      <c r="G34" s="2">
        <v>241.1</v>
      </c>
      <c r="H34" s="2">
        <v>46.3</v>
      </c>
      <c r="I34" s="2">
        <v>149.8</v>
      </c>
      <c r="J34" s="2">
        <v>1.7</v>
      </c>
      <c r="K34" s="48">
        <f t="shared" si="1"/>
        <v>717</v>
      </c>
    </row>
    <row r="35" spans="1:11" ht="12.75">
      <c r="A35" s="1"/>
      <c r="B35" s="1" t="s">
        <v>7</v>
      </c>
      <c r="C35" s="2">
        <v>2.3</v>
      </c>
      <c r="D35" s="2">
        <v>32.7</v>
      </c>
      <c r="E35" s="2">
        <v>29.4</v>
      </c>
      <c r="F35" s="2">
        <v>0</v>
      </c>
      <c r="G35" s="2">
        <v>25.9</v>
      </c>
      <c r="H35" s="2">
        <v>27.3</v>
      </c>
      <c r="I35" s="2">
        <v>163.2</v>
      </c>
      <c r="J35" s="2">
        <v>0</v>
      </c>
      <c r="K35" s="48">
        <f t="shared" si="1"/>
        <v>280.8</v>
      </c>
    </row>
    <row r="36" spans="1:11" ht="12.75">
      <c r="A36" s="1" t="s">
        <v>37</v>
      </c>
      <c r="B36" s="1"/>
      <c r="C36" s="30">
        <f>C37+C38</f>
        <v>45.800000000000004</v>
      </c>
      <c r="D36" s="30">
        <f aca="true" t="shared" si="7" ref="D36:J36">D37+D38</f>
        <v>68.6</v>
      </c>
      <c r="E36" s="30">
        <f t="shared" si="7"/>
        <v>21.9</v>
      </c>
      <c r="F36" s="30">
        <f t="shared" si="7"/>
        <v>0</v>
      </c>
      <c r="G36" s="30">
        <f t="shared" si="7"/>
        <v>68.2</v>
      </c>
      <c r="H36" s="30">
        <f t="shared" si="7"/>
        <v>19</v>
      </c>
      <c r="I36" s="30">
        <f t="shared" si="7"/>
        <v>66.4</v>
      </c>
      <c r="J36" s="30">
        <f t="shared" si="7"/>
        <v>1</v>
      </c>
      <c r="K36" s="48">
        <f t="shared" si="1"/>
        <v>290.9</v>
      </c>
    </row>
    <row r="37" spans="1:11" ht="12.75">
      <c r="A37" s="1"/>
      <c r="B37" s="1" t="s">
        <v>8</v>
      </c>
      <c r="C37" s="2">
        <v>42.1</v>
      </c>
      <c r="D37" s="2">
        <v>51.8</v>
      </c>
      <c r="E37" s="2">
        <v>20</v>
      </c>
      <c r="F37" s="2">
        <v>0</v>
      </c>
      <c r="G37" s="2">
        <v>68.2</v>
      </c>
      <c r="H37" s="2">
        <v>19</v>
      </c>
      <c r="I37" s="2">
        <v>51.2</v>
      </c>
      <c r="J37" s="2">
        <v>1</v>
      </c>
      <c r="K37" s="48">
        <f t="shared" si="1"/>
        <v>253.3</v>
      </c>
    </row>
    <row r="38" spans="1:11" ht="12.75">
      <c r="A38" s="1"/>
      <c r="B38" s="1" t="s">
        <v>9</v>
      </c>
      <c r="C38" s="2">
        <v>3.7</v>
      </c>
      <c r="D38" s="2">
        <v>16.8</v>
      </c>
      <c r="E38" s="2">
        <v>1.9</v>
      </c>
      <c r="F38" s="2">
        <v>0</v>
      </c>
      <c r="G38" s="2">
        <v>0</v>
      </c>
      <c r="H38" s="2">
        <v>0</v>
      </c>
      <c r="I38" s="2">
        <v>15.2</v>
      </c>
      <c r="J38" s="2">
        <v>0</v>
      </c>
      <c r="K38" s="48">
        <f t="shared" si="1"/>
        <v>37.599999999999994</v>
      </c>
    </row>
    <row r="39" spans="1:11" ht="12.75">
      <c r="A39" s="1" t="s">
        <v>38</v>
      </c>
      <c r="B39" s="1"/>
      <c r="C39" s="30">
        <f>C40+C41+C42+C43+C44</f>
        <v>145.45000000000002</v>
      </c>
      <c r="D39" s="30">
        <f aca="true" t="shared" si="8" ref="D39:J39">D40+D41+D42+D43+D44</f>
        <v>216.3</v>
      </c>
      <c r="E39" s="30">
        <f t="shared" si="8"/>
        <v>93.9</v>
      </c>
      <c r="F39" s="30">
        <f t="shared" si="8"/>
        <v>163.4</v>
      </c>
      <c r="G39" s="30">
        <f t="shared" si="8"/>
        <v>665.9499999999999</v>
      </c>
      <c r="H39" s="30">
        <f t="shared" si="8"/>
        <v>1582.06</v>
      </c>
      <c r="I39" s="30">
        <f t="shared" si="8"/>
        <v>931.11</v>
      </c>
      <c r="J39" s="30">
        <f t="shared" si="8"/>
        <v>116.39</v>
      </c>
      <c r="K39" s="48">
        <f t="shared" si="1"/>
        <v>3914.56</v>
      </c>
    </row>
    <row r="40" spans="1:11" ht="12.75">
      <c r="A40" s="1"/>
      <c r="B40" s="1" t="s">
        <v>4</v>
      </c>
      <c r="C40" s="2">
        <v>4.4</v>
      </c>
      <c r="D40" s="2">
        <v>53.9</v>
      </c>
      <c r="E40" s="2">
        <v>34.9</v>
      </c>
      <c r="F40" s="2">
        <v>11</v>
      </c>
      <c r="G40" s="2">
        <v>18.4</v>
      </c>
      <c r="H40" s="2">
        <v>94.9</v>
      </c>
      <c r="I40" s="2">
        <v>30.3</v>
      </c>
      <c r="J40" s="2">
        <v>3.4</v>
      </c>
      <c r="K40" s="48">
        <f t="shared" si="1"/>
        <v>251.20000000000002</v>
      </c>
    </row>
    <row r="41" spans="1:11" ht="12.75">
      <c r="A41" s="1"/>
      <c r="B41" s="1" t="s">
        <v>5</v>
      </c>
      <c r="C41" s="2">
        <v>0</v>
      </c>
      <c r="D41" s="2">
        <v>43.5</v>
      </c>
      <c r="E41" s="2">
        <v>5.2</v>
      </c>
      <c r="F41" s="2">
        <v>0</v>
      </c>
      <c r="G41" s="2">
        <v>0</v>
      </c>
      <c r="H41" s="2">
        <v>13.3</v>
      </c>
      <c r="I41" s="2">
        <v>43.4</v>
      </c>
      <c r="J41" s="2">
        <v>4.3</v>
      </c>
      <c r="K41" s="48">
        <f t="shared" si="1"/>
        <v>109.7</v>
      </c>
    </row>
    <row r="42" spans="1:11" ht="12.75">
      <c r="A42" s="1"/>
      <c r="B42" s="1" t="s">
        <v>6</v>
      </c>
      <c r="C42" s="2">
        <v>126.75</v>
      </c>
      <c r="D42" s="2">
        <v>4.8</v>
      </c>
      <c r="E42" s="2">
        <v>1.8</v>
      </c>
      <c r="F42" s="2">
        <v>151.4</v>
      </c>
      <c r="G42" s="2">
        <v>616.75</v>
      </c>
      <c r="H42" s="2">
        <v>1139.99</v>
      </c>
      <c r="I42" s="2">
        <v>706.56</v>
      </c>
      <c r="J42" s="2">
        <v>91.39</v>
      </c>
      <c r="K42" s="48">
        <f t="shared" si="1"/>
        <v>2839.44</v>
      </c>
    </row>
    <row r="43" spans="1:11" ht="12.75">
      <c r="A43" s="1"/>
      <c r="B43" s="1" t="s">
        <v>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16.37</v>
      </c>
      <c r="I43" s="2">
        <v>0</v>
      </c>
      <c r="J43" s="2">
        <v>0</v>
      </c>
      <c r="K43" s="48">
        <f t="shared" si="1"/>
        <v>16.37</v>
      </c>
    </row>
    <row r="44" spans="1:11" ht="12.75">
      <c r="A44" s="1"/>
      <c r="B44" s="1" t="s">
        <v>9</v>
      </c>
      <c r="C44" s="2">
        <v>14.3</v>
      </c>
      <c r="D44" s="2">
        <v>114.1</v>
      </c>
      <c r="E44" s="2">
        <v>52</v>
      </c>
      <c r="F44" s="2">
        <v>1</v>
      </c>
      <c r="G44" s="2">
        <v>30.8</v>
      </c>
      <c r="H44" s="2">
        <v>317.5</v>
      </c>
      <c r="I44" s="2">
        <v>150.85</v>
      </c>
      <c r="J44" s="2">
        <v>17.3</v>
      </c>
      <c r="K44" s="48">
        <f t="shared" si="1"/>
        <v>697.85</v>
      </c>
    </row>
    <row r="45" spans="1:11" ht="12.75">
      <c r="A45" s="1" t="s">
        <v>39</v>
      </c>
      <c r="B45" s="1"/>
      <c r="C45" s="2">
        <v>11.1</v>
      </c>
      <c r="D45" s="2">
        <v>59.9</v>
      </c>
      <c r="E45" s="2">
        <v>10.1</v>
      </c>
      <c r="F45" s="2">
        <v>0</v>
      </c>
      <c r="G45" s="2">
        <v>31.7</v>
      </c>
      <c r="H45" s="2">
        <v>208.9</v>
      </c>
      <c r="I45" s="2">
        <v>79.9</v>
      </c>
      <c r="J45" s="2">
        <v>1.5</v>
      </c>
      <c r="K45" s="48">
        <f t="shared" si="1"/>
        <v>403.1</v>
      </c>
    </row>
    <row r="46" spans="1:11" ht="12.75">
      <c r="A46" s="1"/>
      <c r="B46" s="1" t="s">
        <v>4</v>
      </c>
      <c r="C46" s="2">
        <v>1.3</v>
      </c>
      <c r="D46" s="2">
        <v>8</v>
      </c>
      <c r="E46" s="2">
        <v>3.5</v>
      </c>
      <c r="F46" s="2">
        <v>0</v>
      </c>
      <c r="G46" s="2">
        <v>10.9</v>
      </c>
      <c r="H46" s="2">
        <v>4.9</v>
      </c>
      <c r="I46" s="2">
        <v>2.5</v>
      </c>
      <c r="J46" s="2">
        <v>1.5</v>
      </c>
      <c r="K46" s="48">
        <f t="shared" si="1"/>
        <v>32.6</v>
      </c>
    </row>
    <row r="47" spans="2:11" ht="12.75">
      <c r="B47" s="1"/>
      <c r="C47" s="2"/>
      <c r="D47" s="2"/>
      <c r="E47" s="2"/>
      <c r="F47" s="2"/>
      <c r="G47" s="2"/>
      <c r="H47" s="2"/>
      <c r="I47" s="2"/>
      <c r="J47" s="2"/>
      <c r="K47" s="48"/>
    </row>
    <row r="48" spans="1:11" ht="12.75">
      <c r="A48" s="9" t="s">
        <v>94</v>
      </c>
      <c r="B48" s="9"/>
      <c r="C48" s="2"/>
      <c r="D48" s="2"/>
      <c r="E48" s="2"/>
      <c r="F48" s="2"/>
      <c r="G48" s="2"/>
      <c r="H48" s="2"/>
      <c r="I48" s="2"/>
      <c r="J48" s="2"/>
      <c r="K48" s="48"/>
    </row>
    <row r="49" spans="1:11" ht="12.75">
      <c r="A49" s="1" t="s">
        <v>4</v>
      </c>
      <c r="B49" s="1"/>
      <c r="C49" s="2">
        <v>174.2</v>
      </c>
      <c r="D49" s="2">
        <v>796.5</v>
      </c>
      <c r="E49" s="2">
        <v>548.7</v>
      </c>
      <c r="F49" s="2">
        <v>11</v>
      </c>
      <c r="G49" s="2">
        <v>780.6</v>
      </c>
      <c r="H49" s="2">
        <v>266.8</v>
      </c>
      <c r="I49" s="2">
        <v>1207.1</v>
      </c>
      <c r="J49" s="2">
        <v>7.8</v>
      </c>
      <c r="K49" s="30">
        <f aca="true" t="shared" si="9" ref="K49:K54">SUM(C49:J49)</f>
        <v>3792.7000000000003</v>
      </c>
    </row>
    <row r="50" spans="1:11" ht="12.75">
      <c r="A50" s="1" t="s">
        <v>5</v>
      </c>
      <c r="B50" s="1"/>
      <c r="C50" s="2">
        <v>92.5</v>
      </c>
      <c r="D50" s="2">
        <v>299.9</v>
      </c>
      <c r="E50" s="2">
        <v>231.6</v>
      </c>
      <c r="F50" s="2">
        <v>0</v>
      </c>
      <c r="G50" s="2">
        <v>504.1</v>
      </c>
      <c r="H50" s="2">
        <v>157.2</v>
      </c>
      <c r="I50" s="2">
        <v>369.4</v>
      </c>
      <c r="J50" s="2">
        <v>6.8</v>
      </c>
      <c r="K50" s="30">
        <f t="shared" si="9"/>
        <v>1661.4999999999998</v>
      </c>
    </row>
    <row r="51" spans="1:11" ht="12.75">
      <c r="A51" s="1" t="s">
        <v>6</v>
      </c>
      <c r="B51" s="1"/>
      <c r="C51" s="2">
        <v>236.05</v>
      </c>
      <c r="D51" s="2">
        <v>244.5</v>
      </c>
      <c r="E51" s="2">
        <v>205.9</v>
      </c>
      <c r="F51" s="2">
        <v>151.4</v>
      </c>
      <c r="G51" s="2">
        <v>1007.75</v>
      </c>
      <c r="H51" s="2">
        <v>1329.39</v>
      </c>
      <c r="I51" s="2">
        <v>1444.96</v>
      </c>
      <c r="J51" s="2">
        <v>121.49</v>
      </c>
      <c r="K51" s="30">
        <f t="shared" si="9"/>
        <v>4741.44</v>
      </c>
    </row>
    <row r="52" spans="1:11" ht="12.75">
      <c r="A52" s="1" t="s">
        <v>7</v>
      </c>
      <c r="B52" s="1"/>
      <c r="C52" s="2">
        <v>42.2</v>
      </c>
      <c r="D52" s="2">
        <v>329.1</v>
      </c>
      <c r="E52" s="2">
        <v>95.8</v>
      </c>
      <c r="F52" s="2">
        <v>0</v>
      </c>
      <c r="G52" s="2">
        <v>212.5</v>
      </c>
      <c r="H52" s="2">
        <v>128.67</v>
      </c>
      <c r="I52" s="2">
        <v>647.6</v>
      </c>
      <c r="J52" s="2">
        <v>0</v>
      </c>
      <c r="K52" s="30">
        <f t="shared" si="9"/>
        <v>1455.87</v>
      </c>
    </row>
    <row r="53" spans="1:11" ht="12.75">
      <c r="A53" s="1" t="s">
        <v>8</v>
      </c>
      <c r="B53" s="1"/>
      <c r="C53" s="2">
        <v>207.32</v>
      </c>
      <c r="D53" s="2">
        <v>533.61</v>
      </c>
      <c r="E53" s="2">
        <v>214.97</v>
      </c>
      <c r="F53" s="2">
        <v>1</v>
      </c>
      <c r="G53" s="2">
        <v>442.64</v>
      </c>
      <c r="H53" s="2">
        <v>448.18</v>
      </c>
      <c r="I53" s="2">
        <v>535.95</v>
      </c>
      <c r="J53" s="2">
        <v>20</v>
      </c>
      <c r="K53" s="30">
        <f t="shared" si="9"/>
        <v>2403.67</v>
      </c>
    </row>
    <row r="54" spans="1:11" ht="12.75">
      <c r="A54" s="1" t="s">
        <v>9</v>
      </c>
      <c r="B54" s="1"/>
      <c r="C54" s="2">
        <v>89.2</v>
      </c>
      <c r="D54" s="2">
        <v>415.4</v>
      </c>
      <c r="E54" s="2">
        <v>146</v>
      </c>
      <c r="F54" s="2">
        <v>0</v>
      </c>
      <c r="G54" s="2">
        <v>260.3</v>
      </c>
      <c r="H54" s="2">
        <v>248.6</v>
      </c>
      <c r="I54" s="2">
        <v>260.9</v>
      </c>
      <c r="J54" s="2">
        <v>1.6</v>
      </c>
      <c r="K54" s="30">
        <f t="shared" si="9"/>
        <v>1421.9999999999995</v>
      </c>
    </row>
    <row r="55" spans="1:11" ht="13.5" thickBot="1">
      <c r="A55" s="33" t="s">
        <v>2</v>
      </c>
      <c r="B55" s="33"/>
      <c r="C55" s="29">
        <f>SUM(C49:C54)</f>
        <v>841.47</v>
      </c>
      <c r="D55" s="29">
        <f aca="true" t="shared" si="10" ref="D55:K55">SUM(D49:D54)</f>
        <v>2619.01</v>
      </c>
      <c r="E55" s="29">
        <f t="shared" si="10"/>
        <v>1442.97</v>
      </c>
      <c r="F55" s="29">
        <f t="shared" si="10"/>
        <v>163.4</v>
      </c>
      <c r="G55" s="29">
        <f t="shared" si="10"/>
        <v>3207.89</v>
      </c>
      <c r="H55" s="29">
        <f t="shared" si="10"/>
        <v>2578.84</v>
      </c>
      <c r="I55" s="29">
        <f t="shared" si="10"/>
        <v>4465.91</v>
      </c>
      <c r="J55" s="29">
        <f t="shared" si="10"/>
        <v>157.69</v>
      </c>
      <c r="K55" s="29">
        <f t="shared" si="10"/>
        <v>15477.179999999998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4" width="12.421875" style="0" customWidth="1"/>
    <col min="5" max="5" width="2.421875" style="0" customWidth="1"/>
    <col min="6" max="7" width="12.421875" style="0" customWidth="1"/>
    <col min="8" max="9" width="11.8515625" style="0" customWidth="1"/>
  </cols>
  <sheetData>
    <row r="1" ht="13.5" thickBot="1">
      <c r="A1" s="47" t="s">
        <v>143</v>
      </c>
    </row>
    <row r="2" spans="1:7" ht="13.5" thickTop="1">
      <c r="A2" s="17"/>
      <c r="B2" s="18"/>
      <c r="C2" s="51" t="s">
        <v>127</v>
      </c>
      <c r="D2" s="51"/>
      <c r="E2" s="18"/>
      <c r="F2" s="51" t="s">
        <v>126</v>
      </c>
      <c r="G2" s="51"/>
    </row>
    <row r="3" spans="1:7" ht="12.75">
      <c r="A3" s="24"/>
      <c r="B3" s="25"/>
      <c r="C3" s="26" t="s">
        <v>23</v>
      </c>
      <c r="D3" s="26" t="s">
        <v>93</v>
      </c>
      <c r="E3" s="27"/>
      <c r="F3" s="26" t="s">
        <v>23</v>
      </c>
      <c r="G3" s="26" t="s">
        <v>93</v>
      </c>
    </row>
    <row r="4" spans="1:7" ht="12.75">
      <c r="A4" s="7" t="s">
        <v>86</v>
      </c>
      <c r="B4" s="7" t="s">
        <v>94</v>
      </c>
      <c r="C4" s="8"/>
      <c r="D4" s="8"/>
      <c r="F4" s="8"/>
      <c r="G4" s="8"/>
    </row>
    <row r="5" spans="1:7" ht="12.75">
      <c r="A5" s="1" t="s">
        <v>3</v>
      </c>
      <c r="C5" s="48">
        <f>C6+C7+C8+C9+C10+C11</f>
        <v>3336</v>
      </c>
      <c r="D5" s="48">
        <f>D6+D7+D8+D9+D10+D11</f>
        <v>1522</v>
      </c>
      <c r="E5" s="48"/>
      <c r="F5" s="48">
        <f>F6+F7+F8+F9+F10+F11</f>
        <v>2549.9399999999996</v>
      </c>
      <c r="G5" s="48">
        <f>G6+G7+G8+G9+G10+G11</f>
        <v>1129.7600000000002</v>
      </c>
    </row>
    <row r="6" spans="1:7" ht="12.75">
      <c r="A6" s="1"/>
      <c r="B6" s="1" t="s">
        <v>4</v>
      </c>
      <c r="C6" s="2">
        <v>955</v>
      </c>
      <c r="D6" s="2">
        <v>363</v>
      </c>
      <c r="F6" s="2">
        <v>765</v>
      </c>
      <c r="G6" s="2">
        <v>280.6</v>
      </c>
    </row>
    <row r="7" spans="1:7" ht="12.75">
      <c r="A7" s="1"/>
      <c r="B7" s="1" t="s">
        <v>5</v>
      </c>
      <c r="C7" s="2">
        <v>714</v>
      </c>
      <c r="D7" s="2">
        <v>202</v>
      </c>
      <c r="F7" s="2">
        <v>504.1</v>
      </c>
      <c r="G7" s="2">
        <v>136.6</v>
      </c>
    </row>
    <row r="8" spans="1:7" ht="12.75">
      <c r="A8" s="1"/>
      <c r="B8" s="1" t="s">
        <v>6</v>
      </c>
      <c r="C8" s="2">
        <v>480</v>
      </c>
      <c r="D8" s="2">
        <v>290</v>
      </c>
      <c r="F8" s="2">
        <v>391</v>
      </c>
      <c r="G8" s="2">
        <v>229.6</v>
      </c>
    </row>
    <row r="9" spans="1:7" ht="12.75">
      <c r="A9" s="1"/>
      <c r="B9" s="1" t="s">
        <v>7</v>
      </c>
      <c r="C9" s="2">
        <v>273</v>
      </c>
      <c r="D9" s="2">
        <v>183</v>
      </c>
      <c r="F9" s="2">
        <v>212.5</v>
      </c>
      <c r="G9" s="2">
        <v>142.3</v>
      </c>
    </row>
    <row r="10" spans="1:7" ht="12.75">
      <c r="A10" s="1"/>
      <c r="B10" s="1" t="s">
        <v>8</v>
      </c>
      <c r="C10" s="2">
        <v>574</v>
      </c>
      <c r="D10" s="2">
        <v>311</v>
      </c>
      <c r="F10" s="2">
        <v>421.64</v>
      </c>
      <c r="G10" s="2">
        <v>218.26</v>
      </c>
    </row>
    <row r="11" spans="1:7" ht="12.75">
      <c r="A11" s="1"/>
      <c r="B11" s="1" t="s">
        <v>9</v>
      </c>
      <c r="C11" s="2">
        <v>340</v>
      </c>
      <c r="D11" s="2">
        <v>173</v>
      </c>
      <c r="F11" s="2">
        <v>255.7</v>
      </c>
      <c r="G11" s="2">
        <v>122.4</v>
      </c>
    </row>
    <row r="12" spans="1:7" ht="12.75">
      <c r="A12" s="1" t="s">
        <v>10</v>
      </c>
      <c r="B12" s="1"/>
      <c r="C12" s="30">
        <f>C13+C14+C15+C16</f>
        <v>680</v>
      </c>
      <c r="D12" s="30">
        <f>D13+D14+D15+D16</f>
        <v>358</v>
      </c>
      <c r="E12" s="30"/>
      <c r="F12" s="30">
        <f>F13+F14+F15+F16</f>
        <v>556</v>
      </c>
      <c r="G12" s="30">
        <f>G13+G14+G15+G16</f>
        <v>315.84999999999997</v>
      </c>
    </row>
    <row r="13" spans="1:7" ht="12.75">
      <c r="A13" s="1"/>
      <c r="B13" s="1" t="s">
        <v>4</v>
      </c>
      <c r="C13" s="2">
        <v>7</v>
      </c>
      <c r="D13" s="2">
        <v>5</v>
      </c>
      <c r="E13" s="30"/>
      <c r="F13" s="2">
        <v>7.3</v>
      </c>
      <c r="G13" s="2">
        <v>3.2</v>
      </c>
    </row>
    <row r="14" spans="1:7" ht="12.75">
      <c r="A14" s="1"/>
      <c r="B14" s="1" t="s">
        <v>5</v>
      </c>
      <c r="C14" s="2">
        <v>0</v>
      </c>
      <c r="D14" s="2">
        <v>0</v>
      </c>
      <c r="E14" s="30"/>
      <c r="F14" s="2">
        <v>0</v>
      </c>
      <c r="G14" s="2">
        <v>0</v>
      </c>
    </row>
    <row r="15" spans="1:7" ht="12.75">
      <c r="A15" s="1"/>
      <c r="B15" s="1" t="s">
        <v>6</v>
      </c>
      <c r="C15" s="2">
        <v>669</v>
      </c>
      <c r="D15" s="2">
        <v>351</v>
      </c>
      <c r="F15" s="2">
        <v>545.7</v>
      </c>
      <c r="G15" s="2">
        <v>310.65</v>
      </c>
    </row>
    <row r="16" spans="1:7" ht="12.75">
      <c r="A16" s="1"/>
      <c r="B16" s="1" t="s">
        <v>8</v>
      </c>
      <c r="C16" s="2">
        <v>4</v>
      </c>
      <c r="D16" s="2">
        <v>2</v>
      </c>
      <c r="F16" s="2">
        <v>3</v>
      </c>
      <c r="G16" s="2">
        <v>2</v>
      </c>
    </row>
    <row r="17" spans="1:7" ht="12.75">
      <c r="A17" s="1" t="s">
        <v>11</v>
      </c>
      <c r="B17" s="1"/>
      <c r="C17" s="30">
        <f>C18+C19+C20</f>
        <v>68</v>
      </c>
      <c r="D17" s="30">
        <f>D18+D19+D20</f>
        <v>18</v>
      </c>
      <c r="E17" s="30"/>
      <c r="F17" s="30">
        <f>F18+F19+F20</f>
        <v>64.75</v>
      </c>
      <c r="G17" s="30">
        <f>G18+G19+G20</f>
        <v>17.7</v>
      </c>
    </row>
    <row r="18" spans="1:7" ht="12.75">
      <c r="A18" s="1"/>
      <c r="B18" s="1" t="s">
        <v>6</v>
      </c>
      <c r="C18" s="2">
        <v>50</v>
      </c>
      <c r="D18" s="2">
        <v>5</v>
      </c>
      <c r="F18" s="2">
        <v>46.75</v>
      </c>
      <c r="G18" s="2">
        <v>5</v>
      </c>
    </row>
    <row r="19" spans="1:7" ht="12.75">
      <c r="A19" s="1"/>
      <c r="B19" s="1" t="s">
        <v>8</v>
      </c>
      <c r="C19" s="2">
        <v>13</v>
      </c>
      <c r="D19" s="2">
        <v>9</v>
      </c>
      <c r="F19" s="2">
        <v>14</v>
      </c>
      <c r="G19" s="2">
        <v>9.7</v>
      </c>
    </row>
    <row r="20" spans="1:7" ht="12.75">
      <c r="A20" s="1"/>
      <c r="B20" s="1" t="s">
        <v>9</v>
      </c>
      <c r="C20" s="2">
        <v>5</v>
      </c>
      <c r="D20" s="2">
        <v>4</v>
      </c>
      <c r="E20" s="30"/>
      <c r="F20" s="2">
        <v>4</v>
      </c>
      <c r="G20" s="2">
        <v>3</v>
      </c>
    </row>
    <row r="21" spans="1:7" ht="12.75">
      <c r="A21" s="1" t="s">
        <v>12</v>
      </c>
      <c r="B21" s="1"/>
      <c r="C21" s="30">
        <f>C22+C23</f>
        <v>19</v>
      </c>
      <c r="D21" s="30">
        <f>D22+D23</f>
        <v>7</v>
      </c>
      <c r="E21" s="30"/>
      <c r="F21" s="30">
        <f>F22+F23</f>
        <v>12.3</v>
      </c>
      <c r="G21" s="30">
        <f>G22+G23</f>
        <v>5.2</v>
      </c>
    </row>
    <row r="22" spans="1:7" ht="12.75">
      <c r="A22" s="1"/>
      <c r="B22" s="1" t="s">
        <v>4</v>
      </c>
      <c r="C22" s="2">
        <v>14</v>
      </c>
      <c r="D22" s="2">
        <v>4</v>
      </c>
      <c r="E22" s="30"/>
      <c r="F22" s="2">
        <v>8.3</v>
      </c>
      <c r="G22" s="2">
        <v>2.2</v>
      </c>
    </row>
    <row r="23" spans="1:7" ht="12.75">
      <c r="A23" s="1"/>
      <c r="B23" s="1" t="s">
        <v>8</v>
      </c>
      <c r="C23" s="2">
        <v>5</v>
      </c>
      <c r="D23" s="2">
        <v>3</v>
      </c>
      <c r="E23" s="30"/>
      <c r="F23" s="2">
        <v>4</v>
      </c>
      <c r="G23" s="2">
        <v>3</v>
      </c>
    </row>
    <row r="24" spans="1:7" ht="12.75">
      <c r="A24" s="1" t="s">
        <v>112</v>
      </c>
      <c r="B24" s="1"/>
      <c r="C24" s="30">
        <f>C25+C26</f>
        <v>28</v>
      </c>
      <c r="D24" s="30">
        <f>D25+D26</f>
        <v>21</v>
      </c>
      <c r="E24" s="30"/>
      <c r="F24" s="30">
        <f>F25+F26</f>
        <v>25.3</v>
      </c>
      <c r="G24" s="30">
        <f>G25+G26</f>
        <v>18.9</v>
      </c>
    </row>
    <row r="25" spans="1:7" ht="12.75">
      <c r="A25" s="1"/>
      <c r="B25" s="1" t="s">
        <v>6</v>
      </c>
      <c r="C25" s="2">
        <v>27</v>
      </c>
      <c r="D25" s="2">
        <v>21</v>
      </c>
      <c r="F25" s="2">
        <v>24.3</v>
      </c>
      <c r="G25" s="2">
        <v>18.9</v>
      </c>
    </row>
    <row r="26" spans="1:7" ht="12.75">
      <c r="A26" s="1"/>
      <c r="B26" s="1" t="s">
        <v>9</v>
      </c>
      <c r="C26" s="2">
        <v>1</v>
      </c>
      <c r="D26" s="2">
        <v>0</v>
      </c>
      <c r="F26" s="2">
        <v>1</v>
      </c>
      <c r="G26" s="2">
        <v>0</v>
      </c>
    </row>
    <row r="27" spans="2:7" ht="12.75">
      <c r="B27" s="1"/>
      <c r="C27" s="2"/>
      <c r="D27" s="2"/>
      <c r="F27" s="2"/>
      <c r="G27" s="2"/>
    </row>
    <row r="28" spans="1:7" ht="12.75">
      <c r="A28" s="9" t="s">
        <v>94</v>
      </c>
      <c r="B28" s="9"/>
      <c r="C28" s="2"/>
      <c r="D28" s="2"/>
      <c r="F28" s="2"/>
      <c r="G28" s="2"/>
    </row>
    <row r="29" spans="1:7" ht="12.75">
      <c r="A29" s="1" t="s">
        <v>4</v>
      </c>
      <c r="B29" s="1"/>
      <c r="C29" s="2">
        <v>976</v>
      </c>
      <c r="D29" s="2">
        <v>372</v>
      </c>
      <c r="F29" s="2">
        <v>780.6</v>
      </c>
      <c r="G29" s="2">
        <v>286</v>
      </c>
    </row>
    <row r="30" spans="1:7" ht="12.75">
      <c r="A30" s="1" t="s">
        <v>5</v>
      </c>
      <c r="B30" s="1"/>
      <c r="C30" s="2">
        <v>714</v>
      </c>
      <c r="D30" s="2">
        <v>202</v>
      </c>
      <c r="F30" s="2">
        <v>504.1</v>
      </c>
      <c r="G30" s="2">
        <v>136.6</v>
      </c>
    </row>
    <row r="31" spans="1:7" ht="12.75">
      <c r="A31" s="1" t="s">
        <v>6</v>
      </c>
      <c r="B31" s="1"/>
      <c r="C31" s="2">
        <v>1226</v>
      </c>
      <c r="D31" s="2">
        <v>667</v>
      </c>
      <c r="F31" s="2">
        <v>1007.75</v>
      </c>
      <c r="G31" s="2">
        <v>564.15</v>
      </c>
    </row>
    <row r="32" spans="1:7" ht="12.75">
      <c r="A32" s="1" t="s">
        <v>7</v>
      </c>
      <c r="B32" s="1"/>
      <c r="C32" s="2">
        <v>273</v>
      </c>
      <c r="D32" s="2">
        <v>183</v>
      </c>
      <c r="F32" s="2">
        <v>212.5</v>
      </c>
      <c r="G32" s="2">
        <v>142.3</v>
      </c>
    </row>
    <row r="33" spans="1:7" ht="12.75">
      <c r="A33" s="1" t="s">
        <v>8</v>
      </c>
      <c r="B33" s="1"/>
      <c r="C33" s="2">
        <v>596</v>
      </c>
      <c r="D33" s="2">
        <v>325</v>
      </c>
      <c r="F33" s="2">
        <v>442.64</v>
      </c>
      <c r="G33" s="2">
        <v>233.26</v>
      </c>
    </row>
    <row r="34" spans="1:7" ht="12.75">
      <c r="A34" s="1" t="s">
        <v>9</v>
      </c>
      <c r="B34" s="1"/>
      <c r="C34" s="2">
        <v>346</v>
      </c>
      <c r="D34" s="2">
        <v>177</v>
      </c>
      <c r="F34" s="2">
        <v>260.3</v>
      </c>
      <c r="G34" s="2">
        <v>125.4</v>
      </c>
    </row>
    <row r="35" spans="1:7" ht="13.5" thickBot="1">
      <c r="A35" s="33" t="s">
        <v>2</v>
      </c>
      <c r="B35" s="33"/>
      <c r="C35" s="29">
        <f>SUM(C29:C34)</f>
        <v>4131</v>
      </c>
      <c r="D35" s="29">
        <f>SUM(D29:D34)</f>
        <v>1926</v>
      </c>
      <c r="E35" s="29"/>
      <c r="F35" s="29">
        <f>SUM(F29:F34)</f>
        <v>3207.89</v>
      </c>
      <c r="G35" s="29">
        <f>SUM(G29:G34)</f>
        <v>1487.71</v>
      </c>
    </row>
  </sheetData>
  <mergeCells count="2">
    <mergeCell ref="C2:D2"/>
    <mergeCell ref="F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yso</cp:lastModifiedBy>
  <dcterms:created xsi:type="dcterms:W3CDTF">2010-08-26T12:43:29Z</dcterms:created>
  <dcterms:modified xsi:type="dcterms:W3CDTF">2011-04-12T11:12:45Z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